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Neptun\Mintatantervek 2020\MK\01 MODODITASOK_A_2017_TOL_HATAJLYOS_TANTERVEKBEN\"/>
    </mc:Choice>
  </mc:AlternateContent>
  <bookViews>
    <workbookView xWindow="0" yWindow="0" windowWidth="27915" windowHeight="17475"/>
  </bookViews>
  <sheets>
    <sheet name="4BNLT17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88" i="1" l="1"/>
  <c r="H19" i="1"/>
  <c r="H16" i="1"/>
  <c r="H13" i="1"/>
  <c r="H10" i="1"/>
  <c r="I8" i="1"/>
  <c r="T142" i="1"/>
  <c r="X142" i="1"/>
  <c r="AB142" i="1"/>
  <c r="I11" i="1"/>
  <c r="X156" i="1"/>
  <c r="AB156" i="1"/>
  <c r="I14" i="1"/>
  <c r="P170" i="1"/>
  <c r="T170" i="1"/>
  <c r="X170" i="1"/>
  <c r="AB170" i="1"/>
  <c r="D17" i="1"/>
  <c r="I17" i="1"/>
  <c r="P180" i="1"/>
  <c r="T180" i="1"/>
  <c r="X180" i="1"/>
  <c r="AB180" i="1"/>
  <c r="H21" i="1"/>
  <c r="I21" i="1"/>
  <c r="H22" i="1"/>
  <c r="H23" i="1"/>
  <c r="I22" i="1"/>
  <c r="I23" i="1"/>
  <c r="E124" i="1"/>
  <c r="E118" i="1"/>
  <c r="E112" i="1"/>
  <c r="E98" i="1"/>
  <c r="E84" i="1"/>
  <c r="E59" i="1"/>
  <c r="E48" i="1"/>
  <c r="I124" i="1"/>
  <c r="I118" i="1"/>
  <c r="I112" i="1"/>
  <c r="I98" i="1"/>
  <c r="I84" i="1"/>
  <c r="I59" i="1"/>
  <c r="I48" i="1"/>
  <c r="M142" i="1"/>
  <c r="M129" i="1"/>
  <c r="M124" i="1"/>
  <c r="M118" i="1"/>
  <c r="M112" i="1"/>
  <c r="M98" i="1"/>
  <c r="M84" i="1"/>
  <c r="M59" i="1"/>
  <c r="M48" i="1"/>
  <c r="Q142" i="1"/>
  <c r="Q129" i="1"/>
  <c r="Q118" i="1"/>
  <c r="Q112" i="1"/>
  <c r="Q98" i="1"/>
  <c r="Q84" i="1"/>
  <c r="Q59" i="1"/>
  <c r="Q48" i="1"/>
  <c r="U142" i="1"/>
  <c r="U112" i="1"/>
  <c r="U98" i="1"/>
  <c r="U84" i="1"/>
  <c r="U59" i="1"/>
  <c r="U48" i="1"/>
  <c r="Y142" i="1"/>
  <c r="Y112" i="1"/>
  <c r="Y98" i="1"/>
  <c r="Y84" i="1"/>
  <c r="Y59" i="1"/>
  <c r="E129" i="1"/>
  <c r="I129" i="1"/>
  <c r="M180" i="1"/>
  <c r="Q180" i="1"/>
  <c r="U180" i="1"/>
  <c r="Y180" i="1"/>
  <c r="F129" i="1"/>
  <c r="F118" i="1"/>
  <c r="F112" i="1"/>
  <c r="F98" i="1"/>
  <c r="F84" i="1"/>
  <c r="F59" i="1"/>
  <c r="F48" i="1"/>
  <c r="J129" i="1"/>
  <c r="J118" i="1"/>
  <c r="J112" i="1"/>
  <c r="J98" i="1"/>
  <c r="J84" i="1"/>
  <c r="J59" i="1"/>
  <c r="J48" i="1"/>
  <c r="N180" i="1"/>
  <c r="N129" i="1"/>
  <c r="N118" i="1"/>
  <c r="N112" i="1"/>
  <c r="N98" i="1"/>
  <c r="N84" i="1"/>
  <c r="N59" i="1"/>
  <c r="N48" i="1"/>
  <c r="R180" i="1"/>
  <c r="R129" i="1"/>
  <c r="R118" i="1"/>
  <c r="R112" i="1"/>
  <c r="R98" i="1"/>
  <c r="R84" i="1"/>
  <c r="R59" i="1"/>
  <c r="R48" i="1"/>
  <c r="V180" i="1"/>
  <c r="V112" i="1"/>
  <c r="V98" i="1"/>
  <c r="V84" i="1"/>
  <c r="V59" i="1"/>
  <c r="V48" i="1"/>
  <c r="Z180" i="1"/>
  <c r="Z112" i="1"/>
  <c r="Z98" i="1"/>
  <c r="Z84" i="1"/>
  <c r="Z59" i="1"/>
  <c r="M170" i="1"/>
  <c r="Q170" i="1"/>
  <c r="U170" i="1"/>
  <c r="Y170" i="1"/>
  <c r="N170" i="1"/>
  <c r="R170" i="1"/>
  <c r="V170" i="1"/>
  <c r="Z170" i="1"/>
  <c r="M156" i="1"/>
  <c r="Q156" i="1"/>
  <c r="U156" i="1"/>
  <c r="Y156" i="1"/>
  <c r="N156" i="1"/>
  <c r="R156" i="1"/>
  <c r="V156" i="1"/>
  <c r="Z156" i="1"/>
  <c r="F142" i="1"/>
  <c r="J124" i="1"/>
  <c r="N142" i="1"/>
  <c r="R142" i="1"/>
  <c r="V142" i="1"/>
  <c r="Z142" i="1"/>
  <c r="L193" i="1"/>
  <c r="L129" i="1"/>
  <c r="L118" i="1"/>
  <c r="L112" i="1"/>
  <c r="L98" i="1"/>
  <c r="L84" i="1"/>
  <c r="L59" i="1"/>
  <c r="L48" i="1"/>
  <c r="AB98" i="1"/>
  <c r="AB112" i="1"/>
  <c r="AB84" i="1"/>
  <c r="AB59" i="1"/>
  <c r="X193" i="1"/>
  <c r="X98" i="1"/>
  <c r="X112" i="1"/>
  <c r="X84" i="1"/>
  <c r="X59" i="1"/>
  <c r="X48" i="1"/>
  <c r="T193" i="1"/>
  <c r="T129" i="1"/>
  <c r="T124" i="1"/>
  <c r="T118" i="1"/>
  <c r="T112" i="1"/>
  <c r="T98" i="1"/>
  <c r="T84" i="1"/>
  <c r="T59" i="1"/>
  <c r="T48" i="1"/>
  <c r="P193" i="1"/>
  <c r="P98" i="1"/>
  <c r="P59" i="1"/>
  <c r="P129" i="1"/>
  <c r="P124" i="1"/>
  <c r="P118" i="1"/>
  <c r="P112" i="1"/>
  <c r="P84" i="1"/>
  <c r="P48" i="1"/>
  <c r="H193" i="1"/>
  <c r="H98" i="1"/>
  <c r="H59" i="1"/>
  <c r="H129" i="1"/>
  <c r="H124" i="1"/>
  <c r="H118" i="1"/>
  <c r="H112" i="1"/>
  <c r="H84" i="1"/>
  <c r="H48" i="1"/>
  <c r="L124" i="1"/>
  <c r="T156" i="1"/>
  <c r="P156" i="1"/>
  <c r="P142" i="1"/>
  <c r="H142" i="1"/>
  <c r="L142" i="1"/>
  <c r="E170" i="1"/>
  <c r="F124" i="1"/>
  <c r="N124" i="1"/>
  <c r="Q124" i="1"/>
  <c r="R124" i="1"/>
  <c r="E142" i="1"/>
  <c r="L170" i="1"/>
  <c r="J170" i="1"/>
  <c r="I170" i="1"/>
  <c r="H170" i="1"/>
  <c r="F170" i="1"/>
  <c r="N193" i="1"/>
  <c r="M193" i="1"/>
  <c r="F193" i="1"/>
  <c r="E193" i="1"/>
  <c r="Q193" i="1"/>
  <c r="R193" i="1"/>
  <c r="U193" i="1"/>
  <c r="V193" i="1"/>
  <c r="I193" i="1"/>
  <c r="J193" i="1"/>
  <c r="D156" i="1"/>
  <c r="I15" i="1"/>
  <c r="I16" i="1"/>
  <c r="D118" i="1"/>
  <c r="D129" i="1"/>
  <c r="D193" i="1"/>
  <c r="I9" i="1"/>
  <c r="I18" i="1"/>
  <c r="I19" i="1"/>
  <c r="D142" i="1"/>
  <c r="D124" i="1"/>
  <c r="D48" i="1"/>
  <c r="I12" i="1"/>
  <c r="I13" i="1"/>
  <c r="D180" i="1"/>
  <c r="I10" i="1"/>
  <c r="D194" i="1"/>
</calcChain>
</file>

<file path=xl/sharedStrings.xml><?xml version="1.0" encoding="utf-8"?>
<sst xmlns="http://schemas.openxmlformats.org/spreadsheetml/2006/main" count="975" uniqueCount="438">
  <si>
    <t>Mintatanterv</t>
  </si>
  <si>
    <t>Tantárgy státusza</t>
  </si>
  <si>
    <t>Tantárgy</t>
  </si>
  <si>
    <t>Előfeltétel</t>
  </si>
  <si>
    <t>I. félév</t>
  </si>
  <si>
    <t>II. félév</t>
  </si>
  <si>
    <t>III. félév</t>
  </si>
  <si>
    <t>IV. félév</t>
  </si>
  <si>
    <t>órasz</t>
  </si>
  <si>
    <t>számk.</t>
  </si>
  <si>
    <t>kred.</t>
  </si>
  <si>
    <t>ea.</t>
  </si>
  <si>
    <t>gy.</t>
  </si>
  <si>
    <t>V. félév</t>
  </si>
  <si>
    <t>VI. félév</t>
  </si>
  <si>
    <t>k</t>
  </si>
  <si>
    <t>Kód</t>
  </si>
  <si>
    <t>Összesen</t>
  </si>
  <si>
    <t>Művészettörténet I.</t>
  </si>
  <si>
    <t>gy</t>
  </si>
  <si>
    <t>Művészettörténet II.</t>
  </si>
  <si>
    <t>Építészettörténet I.</t>
  </si>
  <si>
    <t>Építészettörténet II.</t>
  </si>
  <si>
    <t>Viselettörténet I.</t>
  </si>
  <si>
    <t>Viselettörténet II.</t>
  </si>
  <si>
    <t>Rajz-festés I.</t>
  </si>
  <si>
    <t>Rajz-festés II.</t>
  </si>
  <si>
    <t>Rajz-festés III.</t>
  </si>
  <si>
    <t>Rajz-festés IV.</t>
  </si>
  <si>
    <t>Ábrázoló geometria I.</t>
  </si>
  <si>
    <t>Ábrázoló geometria II.</t>
  </si>
  <si>
    <t>Művészettörténet III.</t>
  </si>
  <si>
    <t>Művészettörténet IV.</t>
  </si>
  <si>
    <t>Művészettörténet V.</t>
  </si>
  <si>
    <t>Művészettörténet szigorlat</t>
  </si>
  <si>
    <t>sz</t>
  </si>
  <si>
    <t>Művészeti anatómia I.</t>
  </si>
  <si>
    <t>Művészeti anatómia II.</t>
  </si>
  <si>
    <t>Környezetkultúra-bútortörténet I.</t>
  </si>
  <si>
    <t>Környezetkultúra-bútortörténet II.</t>
  </si>
  <si>
    <t>Mediális technikák I.</t>
  </si>
  <si>
    <t>Mediális technikák II.</t>
  </si>
  <si>
    <t>Mediális technikák III.</t>
  </si>
  <si>
    <t>Mediális technikák IV.</t>
  </si>
  <si>
    <t>Viselettörténet III.</t>
  </si>
  <si>
    <t>Viselettörténet IV.</t>
  </si>
  <si>
    <t>Viselettörténet V.</t>
  </si>
  <si>
    <t>Viselettörténet szigorlat</t>
  </si>
  <si>
    <t>Szabászat I.</t>
  </si>
  <si>
    <t>Szabászat II.</t>
  </si>
  <si>
    <t>Bábtervezés I.</t>
  </si>
  <si>
    <t>Bábtervezés II.</t>
  </si>
  <si>
    <t>Kiállítás- és arculattervezés I.</t>
  </si>
  <si>
    <t>Kiállítás- és arculattervezés II.</t>
  </si>
  <si>
    <t>Kiállítás- és arculattervezés III.</t>
  </si>
  <si>
    <t>Tervezőgrafika, betűismeret I.</t>
  </si>
  <si>
    <t>Tervezőgrafika, betűismeret II.</t>
  </si>
  <si>
    <t>Kredit</t>
  </si>
  <si>
    <t>kötelező</t>
  </si>
  <si>
    <t>óra</t>
  </si>
  <si>
    <t>óra/kredit</t>
  </si>
  <si>
    <t>EA</t>
  </si>
  <si>
    <t>GY</t>
  </si>
  <si>
    <t>I. évfolyam II.félév</t>
  </si>
  <si>
    <t>Matyi Ágota</t>
  </si>
  <si>
    <t>Színházi Intézet</t>
  </si>
  <si>
    <t xml:space="preserve">Nappali tanulmányi rend </t>
  </si>
  <si>
    <t>Együttélés öröksége</t>
  </si>
  <si>
    <t>Dr. Hatos Pál</t>
  </si>
  <si>
    <t>Művészetelméleti és Művelődéstudományi Intézet</t>
  </si>
  <si>
    <t>Látványtervezés alapképzési szak</t>
  </si>
  <si>
    <t>Dráma-és színháztörténet I.</t>
  </si>
  <si>
    <t>Dráma-és színháztörténet II.</t>
  </si>
  <si>
    <t>Dráma-és színháztörténet III.</t>
  </si>
  <si>
    <t>Dráma-és színháztörténet IV.</t>
  </si>
  <si>
    <t>Dráma-és színháztörténet V.</t>
  </si>
  <si>
    <t>Dráma-és színháztörténet VI.</t>
  </si>
  <si>
    <t>Dráma-és színháztörténet szigorlat</t>
  </si>
  <si>
    <t xml:space="preserve">Tantárgyfelelősök </t>
  </si>
  <si>
    <t>Intézet</t>
  </si>
  <si>
    <t>Vizuális művészetek</t>
  </si>
  <si>
    <t>Rajz-festés V.</t>
  </si>
  <si>
    <t>Rajz-festés VI.</t>
  </si>
  <si>
    <t>Tárgy-és térábrázolás I.</t>
  </si>
  <si>
    <t>Tárgy-és térábrázolás II.</t>
  </si>
  <si>
    <t>Tárgy-és térábrázolás III.</t>
  </si>
  <si>
    <t>Tárgy-és térábrázolás IV.</t>
  </si>
  <si>
    <t>Színtan I.</t>
  </si>
  <si>
    <t>Színtan II.</t>
  </si>
  <si>
    <t xml:space="preserve">Művészettörténet </t>
  </si>
  <si>
    <t>Díszlet-és jelmeztervezés specializáció</t>
  </si>
  <si>
    <t xml:space="preserve">Jelmez- és bábtervezés specializáció </t>
  </si>
  <si>
    <t>Díszlet-, kiállítás- és arculattervezés szakirány specializáció</t>
  </si>
  <si>
    <t xml:space="preserve">Díszlet- és bábtervezés specializáció </t>
  </si>
  <si>
    <t>Műszaki ábrázolás I.</t>
  </si>
  <si>
    <t>Műszaki ábrázolás II.</t>
  </si>
  <si>
    <t xml:space="preserve">Munka-és tűzvédelem </t>
  </si>
  <si>
    <t>Színpadépítészet-technika-anyagismeret I.</t>
  </si>
  <si>
    <t>Színpadépítészet-technika-anyagismeret II.</t>
  </si>
  <si>
    <t>Színpadépítészet-technika-anyagismeret III.</t>
  </si>
  <si>
    <t>Kiállításrendezés II.</t>
  </si>
  <si>
    <t>Kiállításrendezés I.</t>
  </si>
  <si>
    <t>Dr. Szabó Zsófia</t>
  </si>
  <si>
    <t>Dr. Uhl Gabriella</t>
  </si>
  <si>
    <t>Dr. Szigethy Anna</t>
  </si>
  <si>
    <t>Krajnik Szabolcs</t>
  </si>
  <si>
    <t>Dr. Appelshoffer Péter</t>
  </si>
  <si>
    <t>Prof. Dr. Leitner Sándor</t>
  </si>
  <si>
    <t>Molnár Zsuzsanna</t>
  </si>
  <si>
    <t>Szakmai idegen nyelv 1.</t>
  </si>
  <si>
    <t>Szaknyelvi szigorlat</t>
  </si>
  <si>
    <t>Szakmai idegen nyelv 2.</t>
  </si>
  <si>
    <t>Szakmai idegen nyelv 3.</t>
  </si>
  <si>
    <t>Szaknyelvi előkészítő</t>
  </si>
  <si>
    <t xml:space="preserve">Fotográfiai gyakorlatok </t>
  </si>
  <si>
    <t>Idegen Nyelvi Igazgatóság</t>
  </si>
  <si>
    <t>Szakmai idegen nyelv</t>
  </si>
  <si>
    <t>Dr. Varga István</t>
  </si>
  <si>
    <t>Herédi Győző</t>
  </si>
  <si>
    <t>Dr. Károly Sándor Áron</t>
  </si>
  <si>
    <t>Horváth Gábor</t>
  </si>
  <si>
    <t>Dr. Bozóki Marianne</t>
  </si>
  <si>
    <t>Dr. Fazekas Sándor</t>
  </si>
  <si>
    <t>Mozgóképtörténet I.</t>
  </si>
  <si>
    <t>Mozgóképtörténet II.</t>
  </si>
  <si>
    <t>Kortárs művészetek</t>
  </si>
  <si>
    <t>Művészet kommunikáció</t>
  </si>
  <si>
    <t>Kortárs viselet</t>
  </si>
  <si>
    <t>Színházi és mozgóképes díszlettervezés III.</t>
  </si>
  <si>
    <t>Színházi és mozgóképes díszlettervezés IV.</t>
  </si>
  <si>
    <t xml:space="preserve">Színházi és mozgóképes díszlettervezés V. </t>
  </si>
  <si>
    <t>Színházi és mozgóképes díszlettervezés VI.</t>
  </si>
  <si>
    <t>Színházi és mozgóképes díszlettervezés V.</t>
  </si>
  <si>
    <t>Színházi és mozgóképes jelmeztervezés III.</t>
  </si>
  <si>
    <t>Színházi és mozgóképes jelmeztervezés IV.</t>
  </si>
  <si>
    <t>Színházi és mozgóképes jelmeztervezés V.</t>
  </si>
  <si>
    <t>Színházi és mozgóképes jelmeztervezés VI.</t>
  </si>
  <si>
    <t>Világítástervezés I.</t>
  </si>
  <si>
    <t>Világítástervezés II.</t>
  </si>
  <si>
    <t>Mozgóképes bábtervezés III.</t>
  </si>
  <si>
    <t>Mozgóképes bábtervezés IV.</t>
  </si>
  <si>
    <t>Művésztelep I.</t>
  </si>
  <si>
    <t xml:space="preserve">Szakmai gyakorlat </t>
  </si>
  <si>
    <t>Tanulmányút</t>
  </si>
  <si>
    <t>Vizuális Intézet</t>
  </si>
  <si>
    <t>Művészetszociológia</t>
  </si>
  <si>
    <t>Művészetpszichológia</t>
  </si>
  <si>
    <t>Diplomamunka/Diplomadolgozat</t>
  </si>
  <si>
    <t>Kiállítás -és arculattervezés IV.</t>
  </si>
  <si>
    <t>Kiállítás-és arculattervezés III-</t>
  </si>
  <si>
    <t xml:space="preserve">Bábtörténet </t>
  </si>
  <si>
    <t>Kortárs báb</t>
  </si>
  <si>
    <t>Magyar bábtörténet</t>
  </si>
  <si>
    <t xml:space="preserve"> </t>
  </si>
  <si>
    <t>Dr. Martin László</t>
  </si>
  <si>
    <t>Dr. Molnár Gábor</t>
  </si>
  <si>
    <t>Magyar Nyelvi és Kultúratudományi Tanszék</t>
  </si>
  <si>
    <t>Médiaművészeti Intézet</t>
  </si>
  <si>
    <t>Dr. Barkóczy László</t>
  </si>
  <si>
    <t>Társadalomtudományi Tanszék</t>
  </si>
  <si>
    <t>Pedagógia-Pszichológia Tanszék</t>
  </si>
  <si>
    <t xml:space="preserve">Kultúrtörténet </t>
  </si>
  <si>
    <t>Színházi és mozgóképes látványtervezés</t>
  </si>
  <si>
    <t>Választható specializációk</t>
  </si>
  <si>
    <t>Diplomamunka/diplomadolgozat</t>
  </si>
  <si>
    <t>Színház, dráma, mozgóképtörténet</t>
  </si>
  <si>
    <t>Szakmai gyakorlat</t>
  </si>
  <si>
    <t>Műszaki ábrázolás III.</t>
  </si>
  <si>
    <t>Építészettörténet III.</t>
  </si>
  <si>
    <t>Mindösszesen</t>
  </si>
  <si>
    <t>Mindösszesen Díszlet-, és jelmeztervezés</t>
  </si>
  <si>
    <t>Mindösszesen Jelmez,-és bábtervezés</t>
  </si>
  <si>
    <t>Mindösszesen Díszlet,-és bábtervezés</t>
  </si>
  <si>
    <t>Mindösszesen Díszlet, kiallitas,-és arculattervezés</t>
  </si>
  <si>
    <t>13x</t>
  </si>
  <si>
    <t>KONTAKÓRASZÁMOK</t>
  </si>
  <si>
    <t>Színházi és mozgóképes díszlettervezés I.</t>
  </si>
  <si>
    <t>Színházi és mozgóképes látványtervezés V.</t>
  </si>
  <si>
    <r>
      <t>Rosta tantárgyak</t>
    </r>
    <r>
      <rPr>
        <sz val="11"/>
        <rFont val="Arial"/>
        <family val="2"/>
        <charset val="238"/>
      </rPr>
      <t>: díszlettervezés, jelmeztervezés, rajz-festés, tárgy,- és térábrázolás</t>
    </r>
  </si>
  <si>
    <r>
      <t xml:space="preserve">SZMSZ III. kötet XIV. fejezet III. része tartalmazza </t>
    </r>
    <r>
      <rPr>
        <sz val="11"/>
        <rFont val="Arial"/>
        <family val="2"/>
        <charset val="238"/>
      </rPr>
      <t xml:space="preserve">a „rosta” –val kapcsolatos szabályozást </t>
    </r>
  </si>
  <si>
    <t>összes</t>
  </si>
  <si>
    <t>Színházi és mozgóképes díszlettervezés II.</t>
  </si>
  <si>
    <t>Színházi és mozgóképes jelmeztervezés II.</t>
  </si>
  <si>
    <t>Színházi és mozgóképes jelmeztervezés I.</t>
  </si>
  <si>
    <t>Érvényes:  2017-18 tanév I. szemeszter</t>
  </si>
  <si>
    <t>Szabadon választható tárgyak</t>
  </si>
  <si>
    <t>14</t>
  </si>
  <si>
    <t>Szakmai Gyakorlat</t>
  </si>
  <si>
    <t>6</t>
  </si>
  <si>
    <t>10</t>
  </si>
  <si>
    <t>Specializációk egyenként</t>
  </si>
  <si>
    <r>
      <t>+</t>
    </r>
    <r>
      <rPr>
        <sz val="11"/>
        <color indexed="205"/>
        <rFont val="Arial"/>
        <family val="2"/>
      </rPr>
      <t>H186</t>
    </r>
    <r>
      <rPr>
        <sz val="11"/>
        <rFont val="Arial"/>
        <family val="2"/>
        <charset val="238"/>
      </rPr>
      <t>+</t>
    </r>
    <r>
      <rPr>
        <sz val="11"/>
        <color indexed="206"/>
        <rFont val="Arial"/>
        <family val="2"/>
      </rPr>
      <t>L186</t>
    </r>
    <r>
      <rPr>
        <sz val="11"/>
        <rFont val="Arial"/>
        <family val="2"/>
        <charset val="238"/>
      </rPr>
      <t>+</t>
    </r>
    <r>
      <rPr>
        <sz val="11"/>
        <color indexed="207"/>
        <rFont val="Arial"/>
        <family val="2"/>
      </rPr>
      <t>P186</t>
    </r>
    <r>
      <rPr>
        <sz val="11"/>
        <rFont val="Arial"/>
        <family val="2"/>
        <charset val="238"/>
      </rPr>
      <t>+</t>
    </r>
    <r>
      <rPr>
        <sz val="11"/>
        <color indexed="208"/>
        <rFont val="Arial"/>
        <family val="2"/>
      </rPr>
      <t>T186</t>
    </r>
    <r>
      <rPr>
        <sz val="11"/>
        <rFont val="Arial"/>
        <family val="2"/>
        <charset val="238"/>
      </rPr>
      <t>+</t>
    </r>
    <r>
      <rPr>
        <sz val="11"/>
        <color indexed="209"/>
        <rFont val="Arial"/>
        <family val="2"/>
      </rPr>
      <t>X186</t>
    </r>
    <r>
      <rPr>
        <sz val="11"/>
        <rFont val="Arial"/>
        <family val="2"/>
        <charset val="238"/>
      </rPr>
      <t>+</t>
    </r>
    <r>
      <rPr>
        <sz val="11"/>
        <color indexed="210"/>
        <rFont val="Arial"/>
        <family val="2"/>
      </rPr>
      <t>AB186</t>
    </r>
  </si>
  <si>
    <t>kr</t>
  </si>
  <si>
    <t>szv</t>
  </si>
  <si>
    <t>össz ó</t>
  </si>
  <si>
    <t>szak or</t>
  </si>
  <si>
    <t>1.</t>
  </si>
  <si>
    <t>2.</t>
  </si>
  <si>
    <t>3.</t>
  </si>
  <si>
    <t>4.</t>
  </si>
  <si>
    <t>KÖT.</t>
  </si>
  <si>
    <t>KÖT.VÁL.</t>
  </si>
  <si>
    <t>4BSZI1SZM10017</t>
  </si>
  <si>
    <t>4BSZI1SZM20017</t>
  </si>
  <si>
    <t>4BSZI1SMJ10017</t>
  </si>
  <si>
    <t>4BSZI1SMJ20017</t>
  </si>
  <si>
    <t>4BSZI1L1800000</t>
  </si>
  <si>
    <t>4BSZI1L1900000</t>
  </si>
  <si>
    <t>4BSZI1L1910000</t>
  </si>
  <si>
    <t>4BMNY2DSZ10017</t>
  </si>
  <si>
    <t>4BMNY2DSZ20017</t>
  </si>
  <si>
    <t>4BMNY2DSZ30017</t>
  </si>
  <si>
    <t>4BMNY2DSZ40017</t>
  </si>
  <si>
    <t>4BMNY2DSZ50017</t>
  </si>
  <si>
    <t>4BMNY2DSZ60017</t>
  </si>
  <si>
    <t>4BMNY2DSZ70017</t>
  </si>
  <si>
    <t>4BMÉD2MOK10017</t>
  </si>
  <si>
    <t>4BMÉD2MOK20017</t>
  </si>
  <si>
    <t>4BSZI2RAF10017</t>
  </si>
  <si>
    <t>4BSZI2RAF20017</t>
  </si>
  <si>
    <t>4BSZI2RAF30017</t>
  </si>
  <si>
    <t>4BSZI2RAF40017</t>
  </si>
  <si>
    <t>4BSZI2RAF50017</t>
  </si>
  <si>
    <t>4BSZI2RAF60017</t>
  </si>
  <si>
    <t>4BVIZ2TAT10017</t>
  </si>
  <si>
    <t>4BVIZ2TAT20017</t>
  </si>
  <si>
    <t>4BVIZ2TAT30017</t>
  </si>
  <si>
    <t>4BVIZ2TAT40017</t>
  </si>
  <si>
    <t>4BVIZ2MUA10017</t>
  </si>
  <si>
    <t>4BVIZ2MUA20017</t>
  </si>
  <si>
    <t>4BSZI1L1400000</t>
  </si>
  <si>
    <t>4BSZI1L1500000</t>
  </si>
  <si>
    <t>4BSZI1L1600000</t>
  </si>
  <si>
    <t>4BSZI2MET00017</t>
  </si>
  <si>
    <t>4BVIZ2SZT10017</t>
  </si>
  <si>
    <t>4BVIZ2SZT20017</t>
  </si>
  <si>
    <t>4BMMI3L0300000</t>
  </si>
  <si>
    <t>4BMMI3L0400000</t>
  </si>
  <si>
    <t>4BMÉD2FOG00017</t>
  </si>
  <si>
    <t>4BMŰV2MTO10017</t>
  </si>
  <si>
    <t>4BMŰV2MTO20017</t>
  </si>
  <si>
    <t>4BMŰV2MTO30017</t>
  </si>
  <si>
    <t>4BMŰV2MTO40017</t>
  </si>
  <si>
    <t>4BMŰV2MTO50017</t>
  </si>
  <si>
    <t>4BMŰV1MSZ00017</t>
  </si>
  <si>
    <t>4BMŰV2KOM00017</t>
  </si>
  <si>
    <t>4BSZI2BAB00017</t>
  </si>
  <si>
    <t>4BTTK2MUK00017</t>
  </si>
  <si>
    <t>4BSZI2VIT10017</t>
  </si>
  <si>
    <t>4BSZI1L3800000</t>
  </si>
  <si>
    <t>4BSZI2VIT30017</t>
  </si>
  <si>
    <t>4BSZI2VIT40017</t>
  </si>
  <si>
    <t>4BSZI2VIT50017</t>
  </si>
  <si>
    <t>2BSZI2KVI00017</t>
  </si>
  <si>
    <t>4BSZI1L4300000</t>
  </si>
  <si>
    <t>4BSZI2STA100017</t>
  </si>
  <si>
    <t>4BSZI2STA200017</t>
  </si>
  <si>
    <t>4BSZI1L3100000</t>
  </si>
  <si>
    <t>2BSZI2KKB10017</t>
  </si>
  <si>
    <t>2BSZI2KKB20017</t>
  </si>
  <si>
    <t>0BICS1MSZ00000</t>
  </si>
  <si>
    <t>4BVIZ1DDI00017</t>
  </si>
  <si>
    <t>4BSZI1MTP10017</t>
  </si>
  <si>
    <t>Művésztelep II.</t>
  </si>
  <si>
    <t>4BSZI1MTP20017</t>
  </si>
  <si>
    <t>4BSZI1SZG00017</t>
  </si>
  <si>
    <t>4BSZI1TUT00017</t>
  </si>
  <si>
    <t>4BSZI3MET00017</t>
  </si>
  <si>
    <t>4BMMI1F1200006</t>
  </si>
  <si>
    <t>4BMŰV3KIR00017</t>
  </si>
  <si>
    <t>4BMŰV3KIR20017</t>
  </si>
  <si>
    <t>4BPPT3MUP00017</t>
  </si>
  <si>
    <t>4BSZI1SZM30017</t>
  </si>
  <si>
    <t>4BSZI1SZM40017</t>
  </si>
  <si>
    <t>4BSZI1SZM50017</t>
  </si>
  <si>
    <t>4BSZI1SZM60017</t>
  </si>
  <si>
    <t>4BSZI1SMJ30017</t>
  </si>
  <si>
    <t>4BSZI1SMJ40017</t>
  </si>
  <si>
    <t>4BSZI1SMJ50017</t>
  </si>
  <si>
    <t>4BSZI1SMJ60017</t>
  </si>
  <si>
    <t>4BSZI1SZA10017</t>
  </si>
  <si>
    <t>4BSZI1SZA20017</t>
  </si>
  <si>
    <t>4BSZI1SMJ41017</t>
  </si>
  <si>
    <t>4BSZI1SMJ51017</t>
  </si>
  <si>
    <t>4BSZI1SMJ61017</t>
  </si>
  <si>
    <t>4BSZI1BAT10017</t>
  </si>
  <si>
    <t>4BSZI1BAT20017</t>
  </si>
  <si>
    <t>4BSZI1MKB30017</t>
  </si>
  <si>
    <t>4BSZI1MKB40017</t>
  </si>
  <si>
    <t>4BSZI1KOB00017</t>
  </si>
  <si>
    <t>4BSZI1MBA00017</t>
  </si>
  <si>
    <t>4BSZI1SZM41017</t>
  </si>
  <si>
    <t>4BSZI1SZM51017</t>
  </si>
  <si>
    <t>4BSZI1SZM61017</t>
  </si>
  <si>
    <t>4BSZI1MBA10017</t>
  </si>
  <si>
    <t>4BSZI1SZT10017</t>
  </si>
  <si>
    <t>4BSZI1SZT20017</t>
  </si>
  <si>
    <t>4BSZI1SZM31017</t>
  </si>
  <si>
    <t>4BSZI1SZM42017</t>
  </si>
  <si>
    <t>4BSZI1SZM52017</t>
  </si>
  <si>
    <t>4BSZI1KEA10017</t>
  </si>
  <si>
    <t>4BSZI1KEA20017</t>
  </si>
  <si>
    <t>4BSZI1KEA30017</t>
  </si>
  <si>
    <t>4BSZI1KEA40017</t>
  </si>
  <si>
    <t>0BICS3ELK00000</t>
  </si>
  <si>
    <t>Filozófia</t>
  </si>
  <si>
    <t>2BTTU1FIK00012</t>
  </si>
  <si>
    <t>4BTTK3MSZ00017</t>
  </si>
  <si>
    <t>4BSZI1L5700000</t>
  </si>
  <si>
    <t>4BVIZ1AGE20017</t>
  </si>
  <si>
    <t>4BMŰV1EPT10017</t>
  </si>
  <si>
    <t>4BMŰV1EPT20017</t>
  </si>
  <si>
    <t>4BMŰV1EPT30017</t>
  </si>
  <si>
    <t>4BSZI1VTE10017</t>
  </si>
  <si>
    <t>4BSZI1VTE20017</t>
  </si>
  <si>
    <t>A képzési program (KPR) kódja: 4BNLA17</t>
  </si>
  <si>
    <t>Philosophy</t>
  </si>
  <si>
    <t>Sociology of art</t>
  </si>
  <si>
    <t>Psychology of art</t>
  </si>
  <si>
    <t>Exhibition management II.</t>
  </si>
  <si>
    <t>Exhibition management I.</t>
  </si>
  <si>
    <t>Heritage of cohabitation</t>
  </si>
  <si>
    <t>Labour and fire protection</t>
  </si>
  <si>
    <t>Theatrical and motion picture stage design I.</t>
  </si>
  <si>
    <t>Theatrical and motion picture stage design II.</t>
  </si>
  <si>
    <t>Theatrical and motion picture costume design I.</t>
  </si>
  <si>
    <t>Theatrical and motion picture costume design II.</t>
  </si>
  <si>
    <t>Technical drawing I.</t>
  </si>
  <si>
    <t>Technical drawing II.</t>
  </si>
  <si>
    <t>Technical drawing III.</t>
  </si>
  <si>
    <t>Lighting design I.</t>
  </si>
  <si>
    <t>Lighting design II.</t>
  </si>
  <si>
    <t>Drama and theatre history I.</t>
  </si>
  <si>
    <t>Drama and theatre history II.</t>
  </si>
  <si>
    <t>Drama and theatre history III.</t>
  </si>
  <si>
    <t>Drama and theatre history IV.</t>
  </si>
  <si>
    <t>Drama and theatre history V.</t>
  </si>
  <si>
    <t>Drama and theatre history VI.</t>
  </si>
  <si>
    <t>Drama and theatre history final exam</t>
  </si>
  <si>
    <t>History of motion picture I.</t>
  </si>
  <si>
    <t>History of motion picture II.</t>
  </si>
  <si>
    <t>Drawing-painting I.</t>
  </si>
  <si>
    <t>Drawing-painting II.</t>
  </si>
  <si>
    <t>Drawing-painting III.</t>
  </si>
  <si>
    <t>Drawing-painting IV.</t>
  </si>
  <si>
    <t>Drawing-painting V.</t>
  </si>
  <si>
    <t>Drawing-painting VI.</t>
  </si>
  <si>
    <t>Object and space representation I</t>
  </si>
  <si>
    <t>Object and space representation II.</t>
  </si>
  <si>
    <t>Object and space representation III.</t>
  </si>
  <si>
    <t>Object and space representation IV.</t>
  </si>
  <si>
    <t>Artistic anatomy I.</t>
  </si>
  <si>
    <t>Artistic anatomy II.</t>
  </si>
  <si>
    <t>Study of colours I.</t>
  </si>
  <si>
    <t>Study of colours II.</t>
  </si>
  <si>
    <t>Photography practice</t>
  </si>
  <si>
    <t>Descriptive geometry I.</t>
  </si>
  <si>
    <t>Descriptive geometry II.</t>
  </si>
  <si>
    <t>Media techniques I.</t>
  </si>
  <si>
    <t>Media techniques II.</t>
  </si>
  <si>
    <t>Media techniques III.</t>
  </si>
  <si>
    <t>Media techniques IV.</t>
  </si>
  <si>
    <t>Graphic design, knowledge of letters I.</t>
  </si>
  <si>
    <t>Graphic design, knowledge of letters II.</t>
  </si>
  <si>
    <t>History of art I.</t>
  </si>
  <si>
    <t>History of art II.</t>
  </si>
  <si>
    <t>History of art III.</t>
  </si>
  <si>
    <t>History of art IV.</t>
  </si>
  <si>
    <t>History of art V.</t>
  </si>
  <si>
    <t>History of art final exam</t>
  </si>
  <si>
    <t>Contemporary arts</t>
  </si>
  <si>
    <t>History of architecture I.</t>
  </si>
  <si>
    <t>History of architecture II.</t>
  </si>
  <si>
    <t>History of architecture III.</t>
  </si>
  <si>
    <t>History of puppets</t>
  </si>
  <si>
    <t>Art communication</t>
  </si>
  <si>
    <t>History of costume I.</t>
  </si>
  <si>
    <t>History of costume II.</t>
  </si>
  <si>
    <t>History of costume III.</t>
  </si>
  <si>
    <t>History of costume IV.</t>
  </si>
  <si>
    <t>History of costume V.</t>
  </si>
  <si>
    <t>Contemporary costume</t>
  </si>
  <si>
    <t>History of costume final exam</t>
  </si>
  <si>
    <t>Environment culture-history of furniture I.</t>
  </si>
  <si>
    <t>Environment culture-history of furniture II.</t>
  </si>
  <si>
    <t>Stage building-technique-knowledge of materials I.</t>
  </si>
  <si>
    <t>Stage building-technique-knowledge of materials II.</t>
  </si>
  <si>
    <t>Stage building-technique-knowledge of materials III.</t>
  </si>
  <si>
    <t>Professional foreign language 1.</t>
  </si>
  <si>
    <t>Professional foreign language 2.</t>
  </si>
  <si>
    <t>Professional foreign language 3.</t>
  </si>
  <si>
    <t>Professional foreign language final exam</t>
  </si>
  <si>
    <t>Colony of artists I.</t>
  </si>
  <si>
    <t>Colony of artists II.</t>
  </si>
  <si>
    <t>Professional practice</t>
  </si>
  <si>
    <t>Study tour</t>
  </si>
  <si>
    <t>Diploma work/Dissertation</t>
  </si>
  <si>
    <t>Theatrical and motion picture stage design III.</t>
  </si>
  <si>
    <t>Theatrical and motion picture stage design IV.</t>
  </si>
  <si>
    <t>Theatrical and motion picture stage design V.</t>
  </si>
  <si>
    <t>Theatrical and motion picture stage design VI.</t>
  </si>
  <si>
    <t>Theatrical and motion picture costume design III.</t>
  </si>
  <si>
    <t>Theatrical and motion picture costume design IV.</t>
  </si>
  <si>
    <t>Theatrical and motion picture costume design V.</t>
  </si>
  <si>
    <t>Theatrical and motion picture costume design VI.</t>
  </si>
  <si>
    <t>Tailoring I.</t>
  </si>
  <si>
    <t>Tailoring II.</t>
  </si>
  <si>
    <t>Puppet design I.</t>
  </si>
  <si>
    <t>Puppet design II.</t>
  </si>
  <si>
    <t>Motion picture puppet design III.</t>
  </si>
  <si>
    <t>Motion picture puppet design IV.</t>
  </si>
  <si>
    <t>Contemporary puppets</t>
  </si>
  <si>
    <t>Hungarian puupet history</t>
  </si>
  <si>
    <t>Theatrical and mption picture stage design VI.</t>
  </si>
  <si>
    <t>Hungarian puppet history</t>
  </si>
  <si>
    <t>Exhibition and image design I.</t>
  </si>
  <si>
    <t>Exhibition and image design II.</t>
  </si>
  <si>
    <t>Exhibition and image design III.</t>
  </si>
  <si>
    <t>Exhibition and image design IV.</t>
  </si>
  <si>
    <t>Preparation for a professional foreign language</t>
  </si>
  <si>
    <t>0BICS1MS100001</t>
  </si>
  <si>
    <t>0BICS1MS200001</t>
  </si>
  <si>
    <t>0BICS1MS300001</t>
  </si>
  <si>
    <t>Mozgóképes díszlettervezés I.</t>
  </si>
  <si>
    <t>Mozgóképes díszlettervezés II.</t>
  </si>
  <si>
    <t>4BSZI3MKD10019</t>
  </si>
  <si>
    <t>4BSZI3MKD20019</t>
  </si>
  <si>
    <t>Filmes alkotóműhely</t>
  </si>
  <si>
    <t>Creative Film Workshop</t>
  </si>
  <si>
    <t>Vidnyánszky Attila</t>
  </si>
  <si>
    <t>4BSZI3FAM00020</t>
  </si>
  <si>
    <t>Szakdolgozat konzultáció</t>
  </si>
  <si>
    <t>0</t>
  </si>
  <si>
    <t>5</t>
  </si>
  <si>
    <t>Szakdolgozat konzultáció I.</t>
  </si>
  <si>
    <t>Szakdolgozat konzultáció II.</t>
  </si>
  <si>
    <t>4BVIZ1SZK10020</t>
  </si>
  <si>
    <t>4BVIZ1SZK20020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</si>
</sst>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sz val="11"/>
      <name val="Times New Roman"/>
      <family val="1"/>
      <charset val="238"/>
    </font>
    <font>
      <sz val="11"/>
      <color indexed="8"/>
      <name val="Arial"/>
      <family val="2"/>
      <charset val="238"/>
    </font>
    <font>
      <sz val="11"/>
      <name val="Cambria"/>
      <family val="1"/>
      <charset val="238"/>
    </font>
    <font>
      <sz val="12"/>
      <name val="Arial"/>
      <family val="2"/>
      <charset val="238"/>
    </font>
    <font>
      <sz val="11"/>
      <color indexed="205"/>
      <name val="Arial"/>
      <family val="2"/>
    </font>
    <font>
      <sz val="11"/>
      <color indexed="206"/>
      <name val="Arial"/>
      <family val="2"/>
    </font>
    <font>
      <sz val="11"/>
      <color indexed="207"/>
      <name val="Arial"/>
      <family val="2"/>
    </font>
    <font>
      <sz val="11"/>
      <color indexed="208"/>
      <name val="Arial"/>
      <family val="2"/>
    </font>
    <font>
      <sz val="11"/>
      <color indexed="209"/>
      <name val="Arial"/>
      <family val="2"/>
    </font>
    <font>
      <sz val="11"/>
      <color indexed="210"/>
      <name val="Arial"/>
      <family val="2"/>
    </font>
    <font>
      <sz val="11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E198E9"/>
        <bgColor indexed="64"/>
      </patternFill>
    </fill>
    <fill>
      <patternFill patternType="solid">
        <fgColor rgb="FFB49AE9"/>
        <bgColor indexed="64"/>
      </patternFill>
    </fill>
    <fill>
      <patternFill patternType="solid">
        <fgColor rgb="FFE5DC34"/>
        <bgColor indexed="64"/>
      </patternFill>
    </fill>
    <fill>
      <patternFill patternType="solid">
        <fgColor rgb="FF67E861"/>
        <bgColor indexed="64"/>
      </patternFill>
    </fill>
    <fill>
      <patternFill patternType="solid">
        <fgColor rgb="FF6AE786"/>
        <bgColor indexed="64"/>
      </patternFill>
    </fill>
    <fill>
      <patternFill patternType="solid">
        <fgColor rgb="FFE5DC34"/>
        <bgColor rgb="FF000000"/>
      </patternFill>
    </fill>
    <fill>
      <patternFill patternType="solid">
        <fgColor rgb="FFB49AE9"/>
        <bgColor rgb="FF000000"/>
      </patternFill>
    </fill>
  </fills>
  <borders count="7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53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49" fontId="3" fillId="0" borderId="32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left" vertical="center"/>
    </xf>
    <xf numFmtId="49" fontId="3" fillId="0" borderId="20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left" vertical="center" shrinkToFi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lef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7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9" xfId="0" applyFont="1" applyFill="1" applyBorder="1" applyAlignment="1">
      <alignment horizontal="center" vertical="center" shrinkToFit="1"/>
    </xf>
    <xf numFmtId="0" fontId="3" fillId="2" borderId="30" xfId="0" applyFont="1" applyFill="1" applyBorder="1" applyAlignment="1" applyProtection="1">
      <alignment horizontal="center" vertical="center" shrinkToFit="1"/>
      <protection locked="0"/>
    </xf>
    <xf numFmtId="0" fontId="3" fillId="2" borderId="30" xfId="0" applyFont="1" applyFill="1" applyBorder="1" applyAlignment="1">
      <alignment horizontal="center" vertical="center" shrinkToFit="1"/>
    </xf>
    <xf numFmtId="0" fontId="3" fillId="2" borderId="26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21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49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left" vertical="center"/>
      <protection locked="0"/>
    </xf>
    <xf numFmtId="0" fontId="3" fillId="0" borderId="21" xfId="0" applyFont="1" applyFill="1" applyBorder="1" applyAlignment="1" applyProtection="1">
      <alignment horizontal="center" vertical="center" shrinkToFit="1"/>
      <protection locked="0"/>
    </xf>
    <xf numFmtId="0" fontId="3" fillId="0" borderId="4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 shrinkToFit="1"/>
      <protection locked="0"/>
    </xf>
    <xf numFmtId="0" fontId="3" fillId="0" borderId="5" xfId="0" applyFont="1" applyFill="1" applyBorder="1" applyAlignment="1" applyProtection="1">
      <alignment horizontal="center" vertical="center" shrinkToFit="1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21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>
      <alignment horizontal="right" vertical="center"/>
    </xf>
    <xf numFmtId="0" fontId="3" fillId="0" borderId="36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7" xfId="0" applyNumberFormat="1" applyFont="1" applyFill="1" applyBorder="1" applyAlignment="1">
      <alignment horizontal="center" vertical="center" wrapText="1"/>
    </xf>
    <xf numFmtId="0" fontId="7" fillId="2" borderId="51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1" fontId="3" fillId="0" borderId="21" xfId="0" applyNumberFormat="1" applyFont="1" applyFill="1" applyBorder="1" applyAlignment="1">
      <alignment horizontal="left" vertical="center" shrinkToFit="1"/>
    </xf>
    <xf numFmtId="0" fontId="3" fillId="0" borderId="41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horizontal="left" vertical="center" wrapText="1"/>
    </xf>
    <xf numFmtId="49" fontId="3" fillId="2" borderId="23" xfId="0" applyNumberFormat="1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4" fillId="2" borderId="23" xfId="0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vertical="center"/>
    </xf>
    <xf numFmtId="0" fontId="3" fillId="0" borderId="54" xfId="0" applyFont="1" applyFill="1" applyBorder="1" applyAlignment="1">
      <alignment horizontal="left" vertical="center" shrinkToFit="1"/>
    </xf>
    <xf numFmtId="49" fontId="3" fillId="2" borderId="1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7" xfId="0" applyFont="1" applyFill="1" applyBorder="1" applyAlignment="1">
      <alignment horizontal="left" vertical="center" shrinkToFit="1"/>
    </xf>
    <xf numFmtId="0" fontId="3" fillId="0" borderId="50" xfId="0" applyFont="1" applyFill="1" applyBorder="1" applyAlignment="1">
      <alignment horizontal="left" vertical="center" shrinkToFit="1"/>
    </xf>
    <xf numFmtId="0" fontId="3" fillId="0" borderId="20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left" vertical="center" shrinkToFit="1"/>
    </xf>
    <xf numFmtId="0" fontId="3" fillId="0" borderId="51" xfId="0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/>
    </xf>
    <xf numFmtId="0" fontId="4" fillId="2" borderId="17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 wrapText="1" shrinkToFi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shrinkToFit="1"/>
    </xf>
    <xf numFmtId="16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center" shrinkToFit="1"/>
    </xf>
    <xf numFmtId="0" fontId="3" fillId="0" borderId="56" xfId="0" applyFont="1" applyBorder="1" applyAlignment="1">
      <alignment vertical="center" shrinkToFit="1"/>
    </xf>
    <xf numFmtId="0" fontId="3" fillId="0" borderId="57" xfId="0" applyFont="1" applyBorder="1" applyAlignment="1">
      <alignment vertical="center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49" fontId="3" fillId="4" borderId="17" xfId="0" applyNumberFormat="1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shrinkToFit="1"/>
    </xf>
    <xf numFmtId="0" fontId="4" fillId="4" borderId="29" xfId="0" applyFont="1" applyFill="1" applyBorder="1" applyAlignment="1">
      <alignment horizontal="center" vertical="center" shrinkToFit="1"/>
    </xf>
    <xf numFmtId="0" fontId="4" fillId="4" borderId="30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/>
    </xf>
    <xf numFmtId="0" fontId="4" fillId="6" borderId="3" xfId="0" applyFont="1" applyFill="1" applyBorder="1" applyAlignment="1">
      <alignment horizontal="center" vertical="center" shrinkToFit="1"/>
    </xf>
    <xf numFmtId="0" fontId="4" fillId="6" borderId="11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0" fontId="4" fillId="0" borderId="49" xfId="0" applyFont="1" applyBorder="1" applyAlignment="1">
      <alignment horizontal="right" vertical="center" shrinkToFit="1"/>
    </xf>
    <xf numFmtId="0" fontId="3" fillId="0" borderId="7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61" xfId="0" applyFont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Alignment="1">
      <alignment horizontal="lef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4" fillId="6" borderId="26" xfId="0" applyFont="1" applyFill="1" applyBorder="1" applyAlignment="1">
      <alignment horizontal="left" vertical="center"/>
    </xf>
    <xf numFmtId="0" fontId="4" fillId="7" borderId="46" xfId="0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58" xfId="0" applyFont="1" applyFill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3" fillId="4" borderId="29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5" borderId="59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/>
    </xf>
    <xf numFmtId="0" fontId="3" fillId="5" borderId="6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vertical="center"/>
    </xf>
    <xf numFmtId="0" fontId="3" fillId="3" borderId="59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63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9" fontId="4" fillId="3" borderId="12" xfId="0" applyNumberFormat="1" applyFont="1" applyFill="1" applyBorder="1" applyAlignment="1">
      <alignment vertical="center"/>
    </xf>
    <xf numFmtId="9" fontId="4" fillId="3" borderId="60" xfId="0" applyNumberFormat="1" applyFont="1" applyFill="1" applyBorder="1" applyAlignment="1">
      <alignment vertical="center"/>
    </xf>
    <xf numFmtId="0" fontId="4" fillId="8" borderId="31" xfId="0" applyFont="1" applyFill="1" applyBorder="1" applyAlignment="1">
      <alignment horizontal="left" vertical="center"/>
    </xf>
    <xf numFmtId="0" fontId="4" fillId="8" borderId="65" xfId="0" applyFont="1" applyFill="1" applyBorder="1" applyAlignment="1">
      <alignment horizontal="left" vertical="center"/>
    </xf>
    <xf numFmtId="0" fontId="3" fillId="0" borderId="5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1" xfId="0" applyFont="1" applyBorder="1" applyAlignment="1">
      <alignment vertical="center" wrapText="1"/>
    </xf>
    <xf numFmtId="0" fontId="3" fillId="0" borderId="65" xfId="0" applyFont="1" applyFill="1" applyBorder="1" applyAlignment="1">
      <alignment vertical="center"/>
    </xf>
    <xf numFmtId="0" fontId="4" fillId="8" borderId="50" xfId="0" applyFont="1" applyFill="1" applyBorder="1" applyAlignment="1">
      <alignment horizontal="left" vertical="center"/>
    </xf>
    <xf numFmtId="1" fontId="3" fillId="0" borderId="58" xfId="0" applyNumberFormat="1" applyFont="1" applyFill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60" xfId="0" applyFont="1" applyFill="1" applyBorder="1" applyAlignment="1">
      <alignment horizontal="center" vertical="center"/>
    </xf>
    <xf numFmtId="1" fontId="4" fillId="6" borderId="72" xfId="0" applyNumberFormat="1" applyFont="1" applyFill="1" applyBorder="1" applyAlignment="1">
      <alignment horizontal="center" vertical="center" shrinkToFit="1"/>
    </xf>
    <xf numFmtId="49" fontId="4" fillId="4" borderId="30" xfId="0" applyNumberFormat="1" applyFont="1" applyFill="1" applyBorder="1" applyAlignment="1">
      <alignment horizontal="center" vertical="center" shrinkToFit="1"/>
    </xf>
    <xf numFmtId="0" fontId="4" fillId="8" borderId="58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shrinkToFit="1"/>
    </xf>
    <xf numFmtId="0" fontId="3" fillId="0" borderId="3" xfId="0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shrinkToFit="1"/>
    </xf>
    <xf numFmtId="49" fontId="3" fillId="0" borderId="52" xfId="0" applyNumberFormat="1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vertical="center" wrapText="1"/>
    </xf>
    <xf numFmtId="0" fontId="3" fillId="0" borderId="53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horizontal="left" vertical="center" wrapText="1"/>
    </xf>
    <xf numFmtId="49" fontId="3" fillId="0" borderId="3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9" fontId="3" fillId="0" borderId="35" xfId="0" applyNumberFormat="1" applyFont="1" applyFill="1" applyBorder="1" applyAlignment="1">
      <alignment horizontal="left" vertical="center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left" vertical="center" shrinkToFit="1"/>
      <protection locked="0"/>
    </xf>
    <xf numFmtId="0" fontId="3" fillId="0" borderId="7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horizontal="left" vertical="center"/>
    </xf>
    <xf numFmtId="0" fontId="3" fillId="0" borderId="34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3" fillId="0" borderId="25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 wrapText="1"/>
    </xf>
    <xf numFmtId="49" fontId="3" fillId="0" borderId="0" xfId="0" applyNumberFormat="1" applyFont="1" applyFill="1" applyAlignment="1">
      <alignment horizontal="right" vertical="center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>
      <alignment vertical="center" wrapText="1"/>
    </xf>
    <xf numFmtId="49" fontId="3" fillId="0" borderId="45" xfId="0" applyNumberFormat="1" applyFont="1" applyFill="1" applyBorder="1" applyAlignment="1">
      <alignment horizontal="left" vertical="center" wrapText="1"/>
    </xf>
    <xf numFmtId="0" fontId="3" fillId="0" borderId="43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44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22" xfId="0" applyFont="1" applyFill="1" applyBorder="1" applyAlignment="1">
      <alignment vertical="center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left" vertical="center" wrapText="1"/>
    </xf>
    <xf numFmtId="49" fontId="3" fillId="0" borderId="54" xfId="0" applyNumberFormat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shrinkToFit="1"/>
    </xf>
    <xf numFmtId="0" fontId="3" fillId="0" borderId="54" xfId="0" applyFont="1" applyFill="1" applyBorder="1" applyAlignment="1">
      <alignment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/>
    </xf>
    <xf numFmtId="0" fontId="4" fillId="6" borderId="46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73" xfId="0" applyFont="1" applyFill="1" applyBorder="1" applyAlignment="1">
      <alignment vertical="center"/>
    </xf>
    <xf numFmtId="0" fontId="4" fillId="6" borderId="74" xfId="0" applyFont="1" applyFill="1" applyBorder="1" applyAlignment="1">
      <alignment horizontal="left" vertical="center"/>
    </xf>
    <xf numFmtId="0" fontId="4" fillId="7" borderId="55" xfId="0" applyFont="1" applyFill="1" applyBorder="1" applyAlignment="1">
      <alignment horizontal="left" vertical="center"/>
    </xf>
    <xf numFmtId="0" fontId="4" fillId="8" borderId="48" xfId="0" applyFont="1" applyFill="1" applyBorder="1" applyAlignment="1">
      <alignment horizontal="left" vertical="center"/>
    </xf>
    <xf numFmtId="0" fontId="4" fillId="8" borderId="16" xfId="0" applyFont="1" applyFill="1" applyBorder="1" applyAlignment="1">
      <alignment horizontal="left" vertical="center"/>
    </xf>
    <xf numFmtId="0" fontId="4" fillId="8" borderId="74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vertical="center" wrapText="1"/>
    </xf>
    <xf numFmtId="0" fontId="3" fillId="0" borderId="3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/>
    </xf>
    <xf numFmtId="0" fontId="4" fillId="4" borderId="19" xfId="0" applyFont="1" applyFill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 shrinkToFit="1"/>
    </xf>
    <xf numFmtId="0" fontId="17" fillId="0" borderId="31" xfId="0" applyFont="1" applyBorder="1" applyAlignment="1">
      <alignment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5" borderId="66" xfId="0" applyFont="1" applyFill="1" applyBorder="1" applyAlignment="1">
      <alignment horizontal="center" vertical="center"/>
    </xf>
    <xf numFmtId="0" fontId="3" fillId="5" borderId="67" xfId="0" applyFont="1" applyFill="1" applyBorder="1" applyAlignment="1">
      <alignment horizontal="center" vertical="center"/>
    </xf>
    <xf numFmtId="0" fontId="3" fillId="4" borderId="70" xfId="0" applyFont="1" applyFill="1" applyBorder="1" applyAlignment="1">
      <alignment horizontal="center" vertical="center"/>
    </xf>
    <xf numFmtId="0" fontId="3" fillId="4" borderId="7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69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vertical="center"/>
    </xf>
    <xf numFmtId="0" fontId="3" fillId="3" borderId="67" xfId="0" applyFont="1" applyFill="1" applyBorder="1" applyAlignment="1">
      <alignment vertical="center"/>
    </xf>
    <xf numFmtId="0" fontId="4" fillId="4" borderId="70" xfId="0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8" xfId="0" applyFont="1" applyBorder="1" applyAlignment="1">
      <alignment vertical="center"/>
    </xf>
    <xf numFmtId="0" fontId="3" fillId="0" borderId="69" xfId="0" applyFont="1" applyBorder="1" applyAlignment="1">
      <alignment vertical="center"/>
    </xf>
    <xf numFmtId="49" fontId="1" fillId="4" borderId="26" xfId="0" applyNumberFormat="1" applyFont="1" applyFill="1" applyBorder="1" applyAlignment="1">
      <alignment horizontal="center" vertical="center" shrinkToFit="1"/>
    </xf>
    <xf numFmtId="49" fontId="1" fillId="4" borderId="19" xfId="0" applyNumberFormat="1" applyFont="1" applyFill="1" applyBorder="1" applyAlignment="1">
      <alignment horizontal="center" vertical="center" shrinkToFit="1"/>
    </xf>
    <xf numFmtId="0" fontId="10" fillId="4" borderId="1" xfId="0" applyFont="1" applyFill="1" applyBorder="1" applyAlignment="1">
      <alignment horizontal="center" vertical="center" shrinkToFit="1"/>
    </xf>
    <xf numFmtId="0" fontId="4" fillId="6" borderId="23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45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1" fillId="4" borderId="19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49" fontId="4" fillId="6" borderId="26" xfId="0" applyNumberFormat="1" applyFont="1" applyFill="1" applyBorder="1" applyAlignment="1">
      <alignment horizontal="center" vertical="center" wrapText="1"/>
    </xf>
    <xf numFmtId="49" fontId="4" fillId="6" borderId="19" xfId="0" applyNumberFormat="1" applyFont="1" applyFill="1" applyBorder="1" applyAlignment="1">
      <alignment horizontal="center" vertical="center" wrapText="1"/>
    </xf>
    <xf numFmtId="49" fontId="1" fillId="4" borderId="46" xfId="0" applyNumberFormat="1" applyFont="1" applyFill="1" applyBorder="1" applyAlignment="1">
      <alignment horizontal="center" vertical="center" wrapText="1"/>
    </xf>
    <xf numFmtId="49" fontId="1" fillId="4" borderId="55" xfId="0" applyNumberFormat="1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left" vertical="center"/>
    </xf>
    <xf numFmtId="0" fontId="4" fillId="6" borderId="6" xfId="0" applyFont="1" applyFill="1" applyBorder="1" applyAlignment="1">
      <alignment horizontal="center" vertical="center" shrinkToFit="1"/>
    </xf>
    <xf numFmtId="0" fontId="4" fillId="6" borderId="5" xfId="0" applyFont="1" applyFill="1" applyBorder="1" applyAlignment="1">
      <alignment horizontal="center" vertical="center" shrinkToFit="1"/>
    </xf>
    <xf numFmtId="0" fontId="4" fillId="6" borderId="50" xfId="0" applyFont="1" applyFill="1" applyBorder="1" applyAlignment="1">
      <alignment horizontal="center" vertical="center" shrinkToFit="1"/>
    </xf>
    <xf numFmtId="0" fontId="4" fillId="6" borderId="48" xfId="0" applyFont="1" applyFill="1" applyBorder="1" applyAlignment="1">
      <alignment horizontal="center" vertical="center" shrinkToFit="1"/>
    </xf>
    <xf numFmtId="0" fontId="4" fillId="6" borderId="49" xfId="0" applyFont="1" applyFill="1" applyBorder="1" applyAlignment="1">
      <alignment horizontal="center" vertical="center" shrinkToFit="1"/>
    </xf>
    <xf numFmtId="0" fontId="4" fillId="6" borderId="31" xfId="0" applyFont="1" applyFill="1" applyBorder="1" applyAlignment="1">
      <alignment horizontal="center" vertical="center" shrinkToFit="1"/>
    </xf>
    <xf numFmtId="49" fontId="4" fillId="6" borderId="46" xfId="0" applyNumberFormat="1" applyFont="1" applyFill="1" applyBorder="1" applyAlignment="1">
      <alignment horizontal="center" vertical="center" shrinkToFit="1"/>
    </xf>
    <xf numFmtId="49" fontId="4" fillId="6" borderId="47" xfId="0" applyNumberFormat="1" applyFont="1" applyFill="1" applyBorder="1" applyAlignment="1">
      <alignment horizontal="center" vertical="center" shrinkToFit="1"/>
    </xf>
    <xf numFmtId="0" fontId="4" fillId="6" borderId="46" xfId="0" applyFont="1" applyFill="1" applyBorder="1" applyAlignment="1">
      <alignment horizontal="center" vertical="center"/>
    </xf>
    <xf numFmtId="0" fontId="4" fillId="6" borderId="47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6" borderId="23" xfId="0" applyNumberFormat="1" applyFont="1" applyFill="1" applyBorder="1" applyAlignment="1">
      <alignment horizontal="center" vertical="center"/>
    </xf>
    <xf numFmtId="49" fontId="4" fillId="6" borderId="36" xfId="0" applyNumberFormat="1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</cellXfs>
  <cellStyles count="33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Hivatkozás" xfId="19" builtinId="8" hidden="1"/>
    <cellStyle name="Hivatkozás" xfId="21" builtinId="8" hidden="1"/>
    <cellStyle name="Hivatkozás" xfId="23" builtinId="8" hidden="1"/>
    <cellStyle name="Hivatkozás" xfId="25" builtinId="8" hidden="1"/>
    <cellStyle name="Hivatkozás" xfId="27" builtinId="8" hidden="1"/>
    <cellStyle name="Hivatkozás" xfId="29" builtinId="8" hidden="1"/>
    <cellStyle name="Hivatkozás" xfId="31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Látott hivatkozás" xfId="20" builtinId="9" hidden="1"/>
    <cellStyle name="Látott hivatkozás" xfId="22" builtinId="9" hidden="1"/>
    <cellStyle name="Látott hivatkozás" xfId="24" builtinId="9" hidden="1"/>
    <cellStyle name="Látott hivatkozás" xfId="26" builtinId="9" hidden="1"/>
    <cellStyle name="Látott hivatkozás" xfId="28" builtinId="9" hidden="1"/>
    <cellStyle name="Látott hivatkozás" xfId="30" builtinId="9" hidden="1"/>
    <cellStyle name="Látott hivatkozás" xfId="32" builtinId="9" hidden="1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Foundry">
      <a:dk1>
        <a:sysClr val="windowText" lastClr="000000"/>
      </a:dk1>
      <a:lt1>
        <a:sysClr val="window" lastClr="FFFFFF"/>
      </a:lt1>
      <a:dk2>
        <a:srgbClr val="676A55"/>
      </a:dk2>
      <a:lt2>
        <a:srgbClr val="EAEBDE"/>
      </a:lt2>
      <a:accent1>
        <a:srgbClr val="72A376"/>
      </a:accent1>
      <a:accent2>
        <a:srgbClr val="B0CCB0"/>
      </a:accent2>
      <a:accent3>
        <a:srgbClr val="A8CDD7"/>
      </a:accent3>
      <a:accent4>
        <a:srgbClr val="C0BEAF"/>
      </a:accent4>
      <a:accent5>
        <a:srgbClr val="CEC597"/>
      </a:accent5>
      <a:accent6>
        <a:srgbClr val="E8B7B7"/>
      </a:accent6>
      <a:hlink>
        <a:srgbClr val="DB5353"/>
      </a:hlink>
      <a:folHlink>
        <a:srgbClr val="90363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3"/>
  <sheetViews>
    <sheetView tabSelected="1" zoomScale="75" zoomScaleNormal="75" zoomScaleSheetLayoutView="85" zoomScalePageLayoutView="75" workbookViewId="0">
      <selection activeCell="A126" sqref="A126"/>
    </sheetView>
  </sheetViews>
  <sheetFormatPr defaultColWidth="8.85546875" defaultRowHeight="14.1" customHeight="1" x14ac:dyDescent="0.2"/>
  <cols>
    <col min="1" max="1" width="19.140625" style="11" bestFit="1" customWidth="1"/>
    <col min="2" max="2" width="45.140625" style="7" bestFit="1" customWidth="1"/>
    <col min="3" max="3" width="45.140625" style="7" customWidth="1"/>
    <col min="4" max="4" width="43.42578125" style="12" bestFit="1" customWidth="1"/>
    <col min="5" max="5" width="3.85546875" style="13" bestFit="1" customWidth="1"/>
    <col min="6" max="6" width="4.140625" style="13" bestFit="1" customWidth="1"/>
    <col min="7" max="7" width="8.7109375" style="13" bestFit="1" customWidth="1"/>
    <col min="8" max="8" width="5.7109375" style="13" bestFit="1" customWidth="1"/>
    <col min="9" max="10" width="3.85546875" style="13" bestFit="1" customWidth="1"/>
    <col min="11" max="11" width="8.140625" style="13" bestFit="1" customWidth="1"/>
    <col min="12" max="12" width="5.7109375" style="13" bestFit="1" customWidth="1"/>
    <col min="13" max="13" width="3.85546875" style="13" bestFit="1" customWidth="1"/>
    <col min="14" max="14" width="4.140625" style="13" bestFit="1" customWidth="1"/>
    <col min="15" max="15" width="7.28515625" style="13" bestFit="1" customWidth="1"/>
    <col min="16" max="16" width="5.7109375" style="14" bestFit="1" customWidth="1"/>
    <col min="17" max="17" width="3.85546875" style="13" bestFit="1" customWidth="1"/>
    <col min="18" max="18" width="4.7109375" style="13" bestFit="1" customWidth="1"/>
    <col min="19" max="19" width="7.28515625" style="13" bestFit="1" customWidth="1"/>
    <col min="20" max="20" width="5.7109375" style="13" bestFit="1" customWidth="1"/>
    <col min="21" max="21" width="3.85546875" style="15" bestFit="1" customWidth="1"/>
    <col min="22" max="22" width="3.85546875" style="7" bestFit="1" customWidth="1"/>
    <col min="23" max="23" width="7.28515625" style="7" bestFit="1" customWidth="1"/>
    <col min="24" max="24" width="5.7109375" style="7" bestFit="1" customWidth="1"/>
    <col min="25" max="26" width="3.85546875" style="7" bestFit="1" customWidth="1"/>
    <col min="27" max="27" width="7.28515625" style="7" bestFit="1" customWidth="1"/>
    <col min="28" max="28" width="5.7109375" style="7" bestFit="1" customWidth="1"/>
    <col min="29" max="29" width="41.85546875" style="7" bestFit="1" customWidth="1"/>
    <col min="30" max="30" width="24" style="7" bestFit="1" customWidth="1"/>
    <col min="31" max="31" width="39.85546875" style="7" customWidth="1"/>
    <col min="32" max="32" width="40.7109375" style="8" bestFit="1" customWidth="1"/>
    <col min="33" max="33" width="22.28515625" style="7" bestFit="1" customWidth="1"/>
    <col min="34" max="16384" width="8.85546875" style="7"/>
  </cols>
  <sheetData>
    <row r="1" spans="1:32" ht="14.1" customHeight="1" x14ac:dyDescent="0.2">
      <c r="A1" s="343" t="s">
        <v>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  <c r="Q1" s="343"/>
      <c r="R1" s="343"/>
      <c r="S1" s="343"/>
      <c r="T1" s="343"/>
      <c r="U1" s="343"/>
      <c r="V1" s="343"/>
      <c r="W1" s="343"/>
      <c r="X1" s="343"/>
      <c r="Y1" s="343"/>
      <c r="Z1" s="343"/>
      <c r="AA1" s="343"/>
      <c r="AB1" s="343"/>
      <c r="AC1" s="343"/>
      <c r="AD1" s="343"/>
    </row>
    <row r="2" spans="1:32" s="9" customFormat="1" ht="14.1" customHeight="1" x14ac:dyDescent="0.2">
      <c r="A2" s="343" t="s">
        <v>70</v>
      </c>
      <c r="B2" s="343"/>
      <c r="C2" s="343"/>
      <c r="D2" s="343"/>
      <c r="E2" s="343"/>
      <c r="F2" s="343"/>
      <c r="G2" s="343"/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  <c r="AF2" s="10"/>
    </row>
    <row r="3" spans="1:32" s="9" customFormat="1" ht="14.1" customHeight="1" x14ac:dyDescent="0.2">
      <c r="A3" s="343" t="s">
        <v>315</v>
      </c>
      <c r="B3" s="343"/>
      <c r="C3" s="343"/>
      <c r="D3" s="343"/>
      <c r="E3" s="343"/>
      <c r="F3" s="343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F3" s="10"/>
    </row>
    <row r="4" spans="1:32" s="9" customFormat="1" ht="14.1" customHeight="1" x14ac:dyDescent="0.2">
      <c r="A4" s="343" t="s">
        <v>66</v>
      </c>
      <c r="B4" s="343"/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F4" s="10"/>
    </row>
    <row r="5" spans="1:32" s="9" customFormat="1" ht="14.1" customHeight="1" x14ac:dyDescent="0.2">
      <c r="A5" s="349" t="s">
        <v>184</v>
      </c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F5" s="10"/>
    </row>
    <row r="6" spans="1:32" s="9" customFormat="1" ht="14.1" customHeight="1" thickBot="1" x14ac:dyDescent="0.25">
      <c r="A6" s="11"/>
      <c r="B6" s="7"/>
      <c r="C6" s="7"/>
      <c r="D6" s="12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3"/>
      <c r="R6" s="13"/>
      <c r="S6" s="13"/>
      <c r="T6" s="13"/>
      <c r="U6" s="15"/>
      <c r="V6" s="1"/>
      <c r="W6" s="1"/>
      <c r="X6" s="1"/>
      <c r="Y6" s="1"/>
      <c r="Z6" s="1"/>
      <c r="AA6" s="1"/>
      <c r="AB6" s="1"/>
      <c r="AC6" s="7"/>
      <c r="AD6" s="7"/>
      <c r="AF6" s="10"/>
    </row>
    <row r="7" spans="1:32" s="9" customFormat="1" ht="20.100000000000001" customHeight="1" thickBot="1" x14ac:dyDescent="0.25">
      <c r="A7" s="2"/>
      <c r="B7" s="170" t="s">
        <v>1</v>
      </c>
      <c r="C7" s="136"/>
      <c r="D7" s="196" t="s">
        <v>57</v>
      </c>
      <c r="E7" s="1"/>
      <c r="F7" s="1"/>
      <c r="G7" s="167" t="s">
        <v>58</v>
      </c>
      <c r="H7" s="168" t="s">
        <v>59</v>
      </c>
      <c r="I7" s="303" t="s">
        <v>192</v>
      </c>
      <c r="J7" s="304"/>
      <c r="K7" s="169" t="s">
        <v>195</v>
      </c>
      <c r="N7" s="6"/>
      <c r="O7" s="158" t="s">
        <v>194</v>
      </c>
      <c r="P7" s="291" t="s">
        <v>60</v>
      </c>
      <c r="Q7" s="292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7"/>
      <c r="AD7" s="7"/>
      <c r="AF7" s="10"/>
    </row>
    <row r="8" spans="1:32" s="9" customFormat="1" ht="20.100000000000001" customHeight="1" thickBot="1" x14ac:dyDescent="0.25">
      <c r="A8" s="2"/>
      <c r="B8" s="185" t="s">
        <v>162</v>
      </c>
      <c r="C8" s="270"/>
      <c r="D8" s="191">
        <v>30</v>
      </c>
      <c r="E8" s="3"/>
      <c r="F8" s="1" t="s">
        <v>196</v>
      </c>
      <c r="G8" s="166" t="s">
        <v>61</v>
      </c>
      <c r="H8" s="163">
        <v>56</v>
      </c>
      <c r="I8" s="307">
        <f>+H50+L51+P52+T53+X54+H57+L58+H86+L87+P88+T89+X90+AB92+P95+L94+H93+H96+L97+H100+L101+P102+T103+X104+AB105+X110+AB111+H107+L108+P109</f>
        <v>39</v>
      </c>
      <c r="J8" s="308"/>
      <c r="K8" s="27"/>
      <c r="N8" s="6"/>
      <c r="O8" s="157"/>
      <c r="P8" s="289"/>
      <c r="Q8" s="29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7"/>
      <c r="AD8" s="7"/>
      <c r="AF8" s="10"/>
    </row>
    <row r="9" spans="1:32" s="9" customFormat="1" ht="20.100000000000001" customHeight="1" x14ac:dyDescent="0.2">
      <c r="A9" s="2"/>
      <c r="B9" s="186" t="s">
        <v>165</v>
      </c>
      <c r="C9" s="271"/>
      <c r="D9" s="192">
        <v>10</v>
      </c>
      <c r="E9" s="1"/>
      <c r="F9" s="1"/>
      <c r="G9" s="155" t="s">
        <v>62</v>
      </c>
      <c r="H9" s="4">
        <v>140</v>
      </c>
      <c r="I9" s="305">
        <f>+H39+H41+H43+L44+L42+L40+T46+X47+T64+P63+L62+H61+H67+L68+P69+T72+P71+L74+H73+H75+L76+P77+H79+L80+P81+T82+L83+H107+L108+P109+P132+P136+P140+T142+X142+AB142-H107-L108-P109</f>
        <v>117</v>
      </c>
      <c r="J9" s="306"/>
      <c r="K9" s="162"/>
      <c r="L9" s="6"/>
      <c r="M9" s="6"/>
      <c r="N9" s="6"/>
      <c r="O9" s="6"/>
      <c r="P9" s="3"/>
      <c r="Q9" s="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7"/>
      <c r="AD9" s="7"/>
      <c r="AF9" s="10"/>
    </row>
    <row r="10" spans="1:32" s="9" customFormat="1" ht="20.100000000000001" customHeight="1" thickBot="1" x14ac:dyDescent="0.25">
      <c r="A10" s="2"/>
      <c r="B10" s="187" t="s">
        <v>80</v>
      </c>
      <c r="C10" s="218"/>
      <c r="D10" s="53">
        <v>20</v>
      </c>
      <c r="E10" s="1"/>
      <c r="F10" s="1"/>
      <c r="G10" s="176"/>
      <c r="H10" s="178">
        <f>SUM(H8:H9)</f>
        <v>196</v>
      </c>
      <c r="I10" s="301">
        <f>SUM(I8:I9)</f>
        <v>156</v>
      </c>
      <c r="J10" s="302"/>
      <c r="K10" s="181">
        <v>0.75</v>
      </c>
      <c r="L10" s="123"/>
      <c r="M10" s="123"/>
      <c r="N10" s="123"/>
      <c r="O10" s="146"/>
      <c r="P10" s="145"/>
      <c r="Q10" s="12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7"/>
      <c r="AD10" s="7"/>
      <c r="AF10" s="10"/>
    </row>
    <row r="11" spans="1:32" s="9" customFormat="1" ht="20.100000000000001" customHeight="1" x14ac:dyDescent="0.2">
      <c r="A11" s="2"/>
      <c r="B11" s="187" t="s">
        <v>89</v>
      </c>
      <c r="C11" s="218"/>
      <c r="D11" s="53">
        <v>10</v>
      </c>
      <c r="E11" s="1"/>
      <c r="F11" s="1" t="s">
        <v>197</v>
      </c>
      <c r="G11" s="158" t="s">
        <v>61</v>
      </c>
      <c r="H11" s="159">
        <v>62</v>
      </c>
      <c r="I11" s="307">
        <f>+H50+L51+P52+T53+X54+L58+H57+H86+L87+P88+T89+X90+AB92+P95+L97+L94+H93+H96+H100+L101+P102+T103+X104+AB105+X110+AB111+T153+H107+L108+P109</f>
        <v>42</v>
      </c>
      <c r="J11" s="308"/>
      <c r="K11" s="164"/>
      <c r="L11" s="123"/>
      <c r="M11" s="123"/>
      <c r="N11" s="123"/>
      <c r="O11" s="123"/>
      <c r="P11" s="145"/>
      <c r="Q11" s="123"/>
      <c r="R11" s="1"/>
      <c r="S11" s="1"/>
      <c r="T11" s="1"/>
      <c r="U11" s="1"/>
      <c r="V11" s="7"/>
      <c r="W11" s="7"/>
      <c r="X11" s="7"/>
      <c r="Y11" s="7"/>
      <c r="Z11" s="7"/>
      <c r="AA11" s="7"/>
      <c r="AB11" s="7"/>
      <c r="AC11" s="7"/>
      <c r="AD11" s="7"/>
      <c r="AF11" s="10"/>
    </row>
    <row r="12" spans="1:32" s="9" customFormat="1" ht="20.100000000000001" customHeight="1" x14ac:dyDescent="0.2">
      <c r="A12" s="11"/>
      <c r="B12" s="186" t="s">
        <v>161</v>
      </c>
      <c r="C12" s="271"/>
      <c r="D12" s="193" t="s">
        <v>186</v>
      </c>
      <c r="E12" s="13"/>
      <c r="F12" s="165"/>
      <c r="G12" s="155" t="s">
        <v>62</v>
      </c>
      <c r="H12" s="4">
        <v>141</v>
      </c>
      <c r="I12" s="305">
        <f>+H39+H41+H43+L44+L42+L40+T46+X47+H61+L62+P63+T64+T72+P71+P69+L68+H67+H73+H75+H79+L74+L76+L80+L83+P77+P81+T82+H107+L108+P109+P144+P148+P154+T155+T149+T145+X156+AB156-H107-L108-P109</f>
        <v>114</v>
      </c>
      <c r="J12" s="306"/>
      <c r="K12" s="162"/>
      <c r="L12" s="123"/>
      <c r="M12" s="124"/>
      <c r="N12" s="125"/>
      <c r="O12" s="123"/>
      <c r="P12" s="145"/>
      <c r="Q12" s="125"/>
      <c r="R12" s="13"/>
      <c r="S12" s="13"/>
      <c r="T12" s="13"/>
      <c r="U12" s="15"/>
      <c r="V12" s="7"/>
      <c r="W12" s="7"/>
      <c r="X12" s="7"/>
      <c r="Y12" s="7"/>
      <c r="Z12" s="7"/>
      <c r="AA12" s="7"/>
      <c r="AB12" s="7"/>
      <c r="AC12" s="7"/>
      <c r="AD12" s="7"/>
      <c r="AF12" s="10"/>
    </row>
    <row r="13" spans="1:32" s="9" customFormat="1" ht="20.100000000000001" customHeight="1" thickBot="1" x14ac:dyDescent="0.25">
      <c r="A13" s="11"/>
      <c r="B13" s="186" t="s">
        <v>187</v>
      </c>
      <c r="C13" s="271"/>
      <c r="D13" s="193" t="s">
        <v>188</v>
      </c>
      <c r="E13" s="13"/>
      <c r="F13" s="165"/>
      <c r="G13" s="177"/>
      <c r="H13" s="179">
        <f>SUM(H11:H12)</f>
        <v>203</v>
      </c>
      <c r="I13" s="301">
        <f>SUM(I11:I12)</f>
        <v>156</v>
      </c>
      <c r="J13" s="302"/>
      <c r="K13" s="182">
        <v>0.73</v>
      </c>
      <c r="L13" s="123"/>
      <c r="M13" s="124"/>
      <c r="N13" s="125"/>
      <c r="O13" s="123"/>
      <c r="P13" s="145"/>
      <c r="Q13" s="125"/>
      <c r="R13" s="13"/>
      <c r="S13" s="13"/>
      <c r="T13" s="13"/>
      <c r="U13" s="15"/>
      <c r="V13" s="7"/>
      <c r="W13" s="7"/>
      <c r="X13" s="7"/>
      <c r="Y13" s="7"/>
      <c r="Z13" s="7"/>
      <c r="AA13" s="7"/>
      <c r="AB13" s="7"/>
      <c r="AC13" s="7"/>
      <c r="AD13" s="7"/>
      <c r="AF13" s="10"/>
    </row>
    <row r="14" spans="1:32" s="9" customFormat="1" ht="20.100000000000001" customHeight="1" x14ac:dyDescent="0.2">
      <c r="A14" s="11"/>
      <c r="B14" s="286" t="s">
        <v>431</v>
      </c>
      <c r="C14" s="271"/>
      <c r="D14" s="193" t="s">
        <v>189</v>
      </c>
      <c r="E14" s="13"/>
      <c r="F14" s="165" t="s">
        <v>198</v>
      </c>
      <c r="G14" s="166" t="s">
        <v>61</v>
      </c>
      <c r="H14" s="163">
        <v>60</v>
      </c>
      <c r="I14" s="307">
        <f>+H50+L51+P52+T53+X54+L58+H57+H86+L87+P88+T89+X90+AB92+P95+L94+H93+H96+L97+H100+L101+P102+T103+X104+AB105+AB111+X110+H107+L108+P109</f>
        <v>39</v>
      </c>
      <c r="J14" s="308"/>
      <c r="K14" s="27"/>
      <c r="L14" s="123"/>
      <c r="M14" s="124"/>
      <c r="N14" s="125"/>
      <c r="O14" s="123"/>
      <c r="P14" s="145"/>
      <c r="Q14" s="125"/>
      <c r="R14" s="13"/>
      <c r="S14" s="13"/>
      <c r="T14" s="13"/>
      <c r="U14" s="15"/>
      <c r="V14" s="7"/>
      <c r="W14" s="7"/>
      <c r="X14" s="7"/>
      <c r="Y14" s="7"/>
      <c r="Z14" s="7"/>
      <c r="AA14" s="7"/>
      <c r="AB14" s="7"/>
      <c r="AC14" s="7"/>
      <c r="AD14" s="7"/>
      <c r="AF14" s="10"/>
    </row>
    <row r="15" spans="1:32" s="9" customFormat="1" ht="20.100000000000001" customHeight="1" x14ac:dyDescent="0.2">
      <c r="A15" s="11"/>
      <c r="B15" s="188" t="s">
        <v>190</v>
      </c>
      <c r="C15" s="272"/>
      <c r="D15" s="192">
        <v>70</v>
      </c>
      <c r="E15" s="13"/>
      <c r="F15" s="165"/>
      <c r="G15" s="155" t="s">
        <v>62</v>
      </c>
      <c r="H15" s="4">
        <v>143</v>
      </c>
      <c r="I15" s="305">
        <f>+H39+H41+H43+L44+L42+L40+T46+X47+T64+P63+L62+H61+H67+H73+H75+H79+L68+L74+L76+L80+L83+P81+P77+P71+P69+T72+T82+H107+L108+P109+P170+T170+X170+AB170-H107-L108-P109</f>
        <v>117</v>
      </c>
      <c r="J15" s="306"/>
      <c r="K15" s="162"/>
      <c r="L15" s="123"/>
      <c r="M15" s="124"/>
      <c r="N15" s="125"/>
      <c r="O15" s="123"/>
      <c r="P15" s="145"/>
      <c r="Q15" s="125"/>
      <c r="R15" s="13"/>
      <c r="S15" s="13"/>
      <c r="T15" s="13"/>
      <c r="U15" s="15"/>
      <c r="V15" s="7"/>
      <c r="W15" s="7"/>
      <c r="X15" s="7"/>
      <c r="Y15" s="7"/>
      <c r="Z15" s="7"/>
      <c r="AA15" s="7"/>
      <c r="AB15" s="7"/>
      <c r="AC15" s="7"/>
      <c r="AD15" s="7"/>
      <c r="AF15" s="10"/>
    </row>
    <row r="16" spans="1:32" s="9" customFormat="1" ht="20.100000000000001" customHeight="1" thickBot="1" x14ac:dyDescent="0.25">
      <c r="A16" s="11"/>
      <c r="B16" s="189" t="s">
        <v>185</v>
      </c>
      <c r="C16" s="273"/>
      <c r="D16" s="194">
        <v>10</v>
      </c>
      <c r="E16" s="13"/>
      <c r="F16" s="165"/>
      <c r="G16" s="176"/>
      <c r="H16" s="178">
        <f>SUM(H14:H15)</f>
        <v>203</v>
      </c>
      <c r="I16" s="301">
        <f>SUM(I14:I15)</f>
        <v>156</v>
      </c>
      <c r="J16" s="302"/>
      <c r="K16" s="181">
        <v>0.75</v>
      </c>
      <c r="L16" s="123"/>
      <c r="M16" s="124"/>
      <c r="N16" s="125"/>
      <c r="O16" s="123"/>
      <c r="P16" s="145"/>
      <c r="Q16" s="125"/>
      <c r="R16" s="13"/>
      <c r="S16" s="13"/>
      <c r="T16" s="13"/>
      <c r="U16" s="15"/>
      <c r="V16" s="7"/>
      <c r="W16" s="7"/>
      <c r="X16" s="7"/>
      <c r="Y16" s="7"/>
      <c r="Z16" s="7"/>
      <c r="AA16" s="7"/>
      <c r="AB16" s="7"/>
      <c r="AC16" s="7"/>
      <c r="AD16" s="7"/>
      <c r="AF16" s="10"/>
    </row>
    <row r="17" spans="1:32" s="9" customFormat="1" ht="20.100000000000001" customHeight="1" thickBot="1" x14ac:dyDescent="0.25">
      <c r="A17" s="11"/>
      <c r="B17" s="160" t="s">
        <v>17</v>
      </c>
      <c r="C17" s="274"/>
      <c r="D17" s="195">
        <f>+D16+D15+D14+D13+D12+D11+D10+D9+D8</f>
        <v>180</v>
      </c>
      <c r="E17" s="13"/>
      <c r="F17" s="165" t="s">
        <v>199</v>
      </c>
      <c r="G17" s="158" t="s">
        <v>61</v>
      </c>
      <c r="H17" s="159">
        <v>56</v>
      </c>
      <c r="I17" s="307">
        <f>+H50+L51+P52+T53+X54+L58+H57+H86+L87+P88+T89+X90+AB92+P95+L94+H93+H96+L97+H100+L101+P102+T103+X104+AB105+AB111+X110+H107+L108+P109</f>
        <v>39</v>
      </c>
      <c r="J17" s="308"/>
      <c r="K17" s="164"/>
      <c r="L17" s="123"/>
      <c r="M17" s="124"/>
      <c r="N17" s="125"/>
      <c r="O17" s="123"/>
      <c r="P17" s="145"/>
      <c r="Q17" s="125"/>
      <c r="R17" s="13"/>
      <c r="S17" s="13"/>
      <c r="T17" s="13"/>
      <c r="U17" s="15"/>
      <c r="V17" s="7"/>
      <c r="W17" s="7"/>
      <c r="X17" s="7"/>
      <c r="Y17" s="7"/>
      <c r="Z17" s="7"/>
      <c r="AA17" s="7"/>
      <c r="AB17" s="7"/>
      <c r="AC17" s="7"/>
      <c r="AD17" s="7"/>
      <c r="AF17" s="10"/>
    </row>
    <row r="18" spans="1:32" s="9" customFormat="1" ht="20.100000000000001" customHeight="1" x14ac:dyDescent="0.2">
      <c r="A18" s="11"/>
      <c r="B18" s="7"/>
      <c r="C18" s="7"/>
      <c r="D18" s="12"/>
      <c r="E18" s="13"/>
      <c r="F18" s="165"/>
      <c r="G18" s="155" t="s">
        <v>62</v>
      </c>
      <c r="H18" s="4">
        <v>135</v>
      </c>
      <c r="I18" s="305">
        <f>+H39+H41+H43+L40+L42+L44+T46+X47+H61+H67+H73+H75+H79+L83+L80+L76+L74+L68+L62+P63+P69+P71+P77+P81+T82+T72+T64+H107+L108+P109+P180+T180+X180+AB180-H107-L108-P109</f>
        <v>117</v>
      </c>
      <c r="J18" s="306"/>
      <c r="K18" s="162"/>
      <c r="L18" s="123"/>
      <c r="M18" s="124"/>
      <c r="N18" s="125"/>
      <c r="O18" s="123"/>
      <c r="P18" s="145"/>
      <c r="Q18" s="125"/>
      <c r="R18" s="13"/>
      <c r="S18" s="13"/>
      <c r="T18" s="13"/>
      <c r="U18" s="15"/>
      <c r="V18" s="7"/>
      <c r="W18" s="7"/>
      <c r="X18" s="7"/>
      <c r="Y18" s="7"/>
      <c r="Z18" s="7"/>
      <c r="AA18" s="7"/>
      <c r="AB18" s="7"/>
      <c r="AC18" s="7"/>
      <c r="AD18" s="7"/>
      <c r="AF18" s="10"/>
    </row>
    <row r="19" spans="1:32" s="9" customFormat="1" ht="20.100000000000001" customHeight="1" thickBot="1" x14ac:dyDescent="0.25">
      <c r="A19" s="11"/>
      <c r="B19" s="7"/>
      <c r="C19" s="7"/>
      <c r="D19" s="12"/>
      <c r="E19" s="13"/>
      <c r="F19" s="165"/>
      <c r="G19" s="177"/>
      <c r="H19" s="179">
        <f>SUM(H17:H18)</f>
        <v>191</v>
      </c>
      <c r="I19" s="301">
        <f>SUM(I17:I18)</f>
        <v>156</v>
      </c>
      <c r="J19" s="302"/>
      <c r="K19" s="182">
        <v>0.75</v>
      </c>
      <c r="L19" s="123"/>
      <c r="M19" s="124"/>
      <c r="N19" s="125"/>
      <c r="O19" s="123"/>
      <c r="P19" s="145"/>
      <c r="Q19" s="125"/>
      <c r="R19" s="13"/>
      <c r="S19" s="13"/>
      <c r="T19" s="13"/>
      <c r="U19" s="15"/>
      <c r="V19" s="7"/>
      <c r="W19" s="7"/>
      <c r="X19" s="7"/>
      <c r="Y19" s="7"/>
      <c r="Z19" s="7"/>
      <c r="AA19" s="7"/>
      <c r="AB19" s="7"/>
      <c r="AC19" s="7"/>
      <c r="AD19" s="7"/>
      <c r="AF19" s="10"/>
    </row>
    <row r="20" spans="1:32" s="9" customFormat="1" ht="20.100000000000001" customHeight="1" thickBot="1" x14ac:dyDescent="0.25">
      <c r="A20" s="11"/>
      <c r="B20" s="7"/>
      <c r="C20" s="7"/>
      <c r="D20" s="12"/>
      <c r="E20" s="13"/>
      <c r="F20" s="13"/>
      <c r="G20" s="167" t="s">
        <v>193</v>
      </c>
      <c r="H20" s="171"/>
      <c r="I20" s="295"/>
      <c r="J20" s="296"/>
      <c r="K20" s="169"/>
      <c r="L20" s="123"/>
      <c r="M20" s="124"/>
      <c r="N20" s="125"/>
      <c r="O20" s="123"/>
      <c r="P20" s="145"/>
      <c r="Q20" s="125"/>
      <c r="R20" s="13"/>
      <c r="S20" s="13"/>
      <c r="T20" s="13"/>
      <c r="U20" s="15"/>
      <c r="V20" s="7"/>
      <c r="W20" s="7"/>
      <c r="X20" s="7"/>
      <c r="Y20" s="7"/>
      <c r="Z20" s="7"/>
      <c r="AA20" s="7"/>
      <c r="AB20" s="7"/>
      <c r="AC20" s="7"/>
      <c r="AD20" s="7"/>
      <c r="AF20" s="10"/>
    </row>
    <row r="21" spans="1:32" s="9" customFormat="1" ht="20.100000000000001" customHeight="1" x14ac:dyDescent="0.2">
      <c r="A21" s="11"/>
      <c r="B21" s="7"/>
      <c r="C21" s="7"/>
      <c r="D21" s="12"/>
      <c r="E21" s="13"/>
      <c r="F21" s="13"/>
      <c r="G21" s="172" t="s">
        <v>61</v>
      </c>
      <c r="H21" s="180">
        <f>+U189+U190+U191</f>
        <v>3</v>
      </c>
      <c r="I21" s="299">
        <f>+H183+X189+X190+X191</f>
        <v>5</v>
      </c>
      <c r="J21" s="300"/>
      <c r="K21" s="164"/>
      <c r="L21" s="123"/>
      <c r="M21" s="124"/>
      <c r="N21" s="125"/>
      <c r="O21" s="123"/>
      <c r="P21" s="145"/>
      <c r="Q21" s="125"/>
      <c r="R21" s="13"/>
      <c r="S21" s="13"/>
      <c r="T21" s="13"/>
      <c r="U21" s="15"/>
      <c r="V21" s="7"/>
      <c r="W21" s="7"/>
      <c r="X21" s="7"/>
      <c r="Y21" s="7"/>
      <c r="Z21" s="7"/>
      <c r="AA21" s="7"/>
      <c r="AB21" s="7"/>
      <c r="AC21" s="7"/>
      <c r="AD21" s="7"/>
      <c r="AF21" s="10"/>
    </row>
    <row r="22" spans="1:32" s="9" customFormat="1" ht="20.100000000000001" customHeight="1" x14ac:dyDescent="0.2">
      <c r="A22" s="11"/>
      <c r="B22" s="7"/>
      <c r="C22" s="7"/>
      <c r="D22" s="12"/>
      <c r="E22" s="13"/>
      <c r="F22" s="13"/>
      <c r="G22" s="155" t="s">
        <v>62</v>
      </c>
      <c r="H22" s="4">
        <f>+F182+F183+F184+F192+J185+V189+V190+V191</f>
        <v>17</v>
      </c>
      <c r="I22" s="297">
        <f>+H182+H184+L185</f>
        <v>5</v>
      </c>
      <c r="J22" s="298"/>
      <c r="K22" s="156"/>
      <c r="L22" s="123"/>
      <c r="M22" s="124"/>
      <c r="N22" s="125"/>
      <c r="O22" s="123"/>
      <c r="P22" s="145"/>
      <c r="Q22" s="125"/>
      <c r="R22" s="13"/>
      <c r="S22" s="13"/>
      <c r="T22" s="13"/>
      <c r="U22" s="15"/>
      <c r="V22" s="7"/>
      <c r="W22" s="7"/>
      <c r="X22" s="7"/>
      <c r="Y22" s="7"/>
      <c r="Z22" s="7"/>
      <c r="AA22" s="7"/>
      <c r="AB22" s="7"/>
      <c r="AC22" s="7"/>
      <c r="AD22" s="7"/>
      <c r="AF22" s="10"/>
    </row>
    <row r="23" spans="1:32" s="9" customFormat="1" ht="20.100000000000001" customHeight="1" thickBot="1" x14ac:dyDescent="0.25">
      <c r="A23" s="11"/>
      <c r="B23" s="7"/>
      <c r="C23" s="7"/>
      <c r="D23" s="12"/>
      <c r="E23" s="13"/>
      <c r="F23" s="13"/>
      <c r="G23" s="173"/>
      <c r="H23" s="174">
        <f>SUM(H21:H22)</f>
        <v>20</v>
      </c>
      <c r="I23" s="293">
        <f>SUM(I21:I22)</f>
        <v>10</v>
      </c>
      <c r="J23" s="294"/>
      <c r="K23" s="175"/>
      <c r="L23" s="123"/>
      <c r="M23" s="124"/>
      <c r="N23" s="125"/>
      <c r="O23" s="123"/>
      <c r="P23" s="145"/>
      <c r="Q23" s="125"/>
      <c r="R23" s="13"/>
      <c r="S23" s="13"/>
      <c r="T23" s="13"/>
      <c r="U23" s="15"/>
      <c r="V23" s="7"/>
      <c r="W23" s="7"/>
      <c r="X23" s="7"/>
      <c r="Y23" s="7"/>
      <c r="Z23" s="7"/>
      <c r="AA23" s="7"/>
      <c r="AB23" s="7"/>
      <c r="AC23" s="7"/>
      <c r="AD23" s="7"/>
      <c r="AF23" s="10"/>
    </row>
    <row r="24" spans="1:32" s="9" customFormat="1" ht="20.100000000000001" customHeight="1" x14ac:dyDescent="0.2">
      <c r="A24" s="11"/>
      <c r="B24" s="7"/>
      <c r="C24" s="7"/>
      <c r="D24" s="12"/>
      <c r="E24" s="13"/>
      <c r="F24" s="13"/>
      <c r="G24" s="123"/>
      <c r="H24" s="123"/>
      <c r="I24" s="7"/>
      <c r="J24" s="7"/>
      <c r="K24" s="123"/>
      <c r="L24" s="123"/>
      <c r="M24" s="124"/>
      <c r="N24" s="125"/>
      <c r="O24" s="123"/>
      <c r="P24" s="145"/>
      <c r="Q24" s="125"/>
      <c r="R24" s="13"/>
      <c r="S24" s="13"/>
      <c r="T24" s="13"/>
      <c r="U24" s="15"/>
      <c r="V24" s="7"/>
      <c r="W24" s="7"/>
      <c r="X24" s="7"/>
      <c r="Y24" s="7"/>
      <c r="Z24" s="7"/>
      <c r="AA24" s="7"/>
      <c r="AB24" s="7"/>
      <c r="AC24" s="7"/>
      <c r="AD24" s="7"/>
      <c r="AF24" s="10"/>
    </row>
    <row r="25" spans="1:32" s="9" customFormat="1" ht="20.100000000000001" customHeight="1" x14ac:dyDescent="0.2">
      <c r="A25" s="11"/>
      <c r="B25" s="7"/>
      <c r="C25" s="7"/>
      <c r="D25" s="12"/>
      <c r="E25" s="13"/>
      <c r="F25" s="13"/>
      <c r="G25" s="123"/>
      <c r="H25" s="123"/>
      <c r="I25" s="7"/>
      <c r="J25" s="7"/>
      <c r="K25" s="123"/>
      <c r="L25" s="123"/>
      <c r="M25" s="124"/>
      <c r="N25" s="125"/>
      <c r="O25" s="123"/>
      <c r="P25" s="145"/>
      <c r="Q25" s="125"/>
      <c r="R25" s="13"/>
      <c r="S25" s="13"/>
      <c r="T25" s="13"/>
      <c r="U25" s="15"/>
      <c r="V25" s="7"/>
      <c r="W25" s="7"/>
      <c r="X25" s="7"/>
      <c r="Y25" s="7"/>
      <c r="Z25" s="7"/>
      <c r="AA25" s="7"/>
      <c r="AB25" s="7"/>
      <c r="AC25" s="7"/>
      <c r="AD25" s="7"/>
      <c r="AF25" s="10"/>
    </row>
    <row r="26" spans="1:32" s="9" customFormat="1" ht="20.100000000000001" customHeight="1" thickBot="1" x14ac:dyDescent="0.25">
      <c r="A26" s="11"/>
      <c r="B26" s="7"/>
      <c r="C26" s="7"/>
      <c r="D26" s="12"/>
      <c r="E26" s="13"/>
      <c r="F26" s="13"/>
      <c r="G26" s="123"/>
      <c r="H26" s="123"/>
      <c r="I26" s="7"/>
      <c r="J26" s="7"/>
      <c r="K26" s="123"/>
      <c r="L26" s="123"/>
      <c r="M26" s="124"/>
      <c r="N26" s="125"/>
      <c r="O26" s="123"/>
      <c r="P26" s="145"/>
      <c r="Q26" s="125"/>
      <c r="R26" s="13"/>
      <c r="S26" s="13"/>
      <c r="T26" s="13"/>
      <c r="U26" s="15"/>
      <c r="V26" s="7"/>
      <c r="W26" s="7"/>
      <c r="X26" s="7"/>
      <c r="Y26" s="7"/>
      <c r="Z26" s="7"/>
      <c r="AA26" s="7"/>
      <c r="AB26" s="7"/>
      <c r="AC26" s="7"/>
      <c r="AD26" s="7"/>
      <c r="AF26" s="10"/>
    </row>
    <row r="27" spans="1:32" s="9" customFormat="1" ht="20.100000000000001" customHeight="1" thickBot="1" x14ac:dyDescent="0.25">
      <c r="A27" s="11"/>
      <c r="B27" s="161" t="s">
        <v>175</v>
      </c>
      <c r="C27" s="275"/>
      <c r="D27" s="147"/>
      <c r="E27" s="13"/>
      <c r="G27" s="130"/>
      <c r="H27" s="148" t="s">
        <v>180</v>
      </c>
      <c r="I27" s="7"/>
      <c r="J27" s="7"/>
      <c r="K27" s="123"/>
      <c r="L27" s="123"/>
      <c r="M27" s="124"/>
      <c r="N27" s="125"/>
      <c r="O27" s="123"/>
      <c r="P27" s="145"/>
      <c r="Q27" s="13"/>
      <c r="R27" s="13"/>
      <c r="S27" s="13"/>
      <c r="T27" s="13"/>
      <c r="U27" s="15"/>
      <c r="V27" s="7"/>
      <c r="W27" s="7"/>
      <c r="X27" s="7"/>
      <c r="Y27" s="7"/>
      <c r="Z27" s="7"/>
      <c r="AA27" s="7"/>
      <c r="AB27" s="7"/>
      <c r="AC27" s="7"/>
      <c r="AD27" s="7"/>
      <c r="AF27" s="10"/>
    </row>
    <row r="28" spans="1:32" s="9" customFormat="1" ht="20.100000000000001" customHeight="1" x14ac:dyDescent="0.2">
      <c r="A28" s="11"/>
      <c r="B28" s="190" t="s">
        <v>170</v>
      </c>
      <c r="C28" s="276"/>
      <c r="D28" s="197">
        <v>214</v>
      </c>
      <c r="E28" s="13"/>
      <c r="G28" s="149" t="s">
        <v>174</v>
      </c>
      <c r="H28" s="150">
        <v>2782</v>
      </c>
      <c r="I28" s="7"/>
      <c r="J28" s="7"/>
      <c r="K28" s="123"/>
      <c r="L28" s="123"/>
      <c r="M28" s="7"/>
      <c r="N28" s="13"/>
      <c r="O28" s="123"/>
      <c r="P28" s="145"/>
      <c r="Q28" s="13"/>
      <c r="R28" s="13"/>
      <c r="S28" s="13"/>
      <c r="T28" s="13"/>
      <c r="U28" s="15"/>
      <c r="V28" s="7"/>
      <c r="W28" s="7"/>
      <c r="X28" s="7"/>
      <c r="Y28" s="7"/>
      <c r="Z28" s="7"/>
      <c r="AA28" s="7"/>
      <c r="AB28" s="7"/>
      <c r="AC28" s="7"/>
      <c r="AD28" s="7"/>
      <c r="AF28" s="10"/>
    </row>
    <row r="29" spans="1:32" s="9" customFormat="1" ht="20.100000000000001" customHeight="1" x14ac:dyDescent="0.2">
      <c r="A29" s="11"/>
      <c r="B29" s="183" t="s">
        <v>171</v>
      </c>
      <c r="C29" s="277"/>
      <c r="D29" s="198">
        <v>221</v>
      </c>
      <c r="E29" s="13"/>
      <c r="G29" s="149" t="s">
        <v>174</v>
      </c>
      <c r="H29" s="150">
        <v>2873</v>
      </c>
      <c r="I29" s="7"/>
      <c r="J29" s="7"/>
      <c r="K29" s="123"/>
      <c r="L29" s="123"/>
      <c r="M29" s="7"/>
      <c r="N29" s="13"/>
      <c r="O29" s="123"/>
      <c r="P29" s="145"/>
      <c r="Q29" s="13"/>
      <c r="R29" s="13"/>
      <c r="S29" s="13"/>
      <c r="T29" s="13"/>
      <c r="U29" s="15"/>
      <c r="V29" s="7"/>
      <c r="W29" s="7"/>
      <c r="X29" s="7"/>
      <c r="Y29" s="7"/>
      <c r="Z29" s="7"/>
      <c r="AA29" s="7"/>
      <c r="AB29" s="7"/>
      <c r="AC29" s="7"/>
      <c r="AD29" s="7"/>
      <c r="AF29" s="10"/>
    </row>
    <row r="30" spans="1:32" s="9" customFormat="1" ht="20.100000000000001" customHeight="1" x14ac:dyDescent="0.2">
      <c r="A30" s="11"/>
      <c r="B30" s="183" t="s">
        <v>172</v>
      </c>
      <c r="C30" s="277"/>
      <c r="D30" s="198">
        <v>221</v>
      </c>
      <c r="E30" s="13"/>
      <c r="G30" s="149" t="s">
        <v>174</v>
      </c>
      <c r="H30" s="150">
        <v>2873</v>
      </c>
      <c r="I30" s="7"/>
      <c r="J30" s="7"/>
      <c r="K30" s="123"/>
      <c r="L30" s="123"/>
      <c r="M30" s="7"/>
      <c r="N30" s="13"/>
      <c r="O30" s="123"/>
      <c r="P30" s="145"/>
      <c r="Q30" s="13"/>
      <c r="R30" s="13"/>
      <c r="S30" s="13"/>
      <c r="T30" s="13"/>
      <c r="U30" s="15"/>
      <c r="V30" s="7"/>
      <c r="W30" s="7"/>
      <c r="X30" s="7"/>
      <c r="Y30" s="7"/>
      <c r="Z30" s="7"/>
      <c r="AA30" s="7"/>
      <c r="AB30" s="7"/>
      <c r="AC30" s="7"/>
      <c r="AD30" s="7"/>
      <c r="AF30" s="10"/>
    </row>
    <row r="31" spans="1:32" s="9" customFormat="1" ht="20.100000000000001" customHeight="1" thickBot="1" x14ac:dyDescent="0.25">
      <c r="A31" s="11"/>
      <c r="B31" s="184" t="s">
        <v>173</v>
      </c>
      <c r="C31" s="278"/>
      <c r="D31" s="199">
        <v>209</v>
      </c>
      <c r="E31" s="13"/>
      <c r="G31" s="151" t="s">
        <v>174</v>
      </c>
      <c r="H31" s="129">
        <v>2717</v>
      </c>
      <c r="I31" s="7"/>
      <c r="J31" s="7"/>
      <c r="K31" s="123"/>
      <c r="L31" s="123"/>
      <c r="M31" s="7"/>
      <c r="N31" s="13"/>
      <c r="O31" s="123"/>
      <c r="P31" s="145"/>
      <c r="Q31" s="13"/>
      <c r="R31" s="13"/>
      <c r="S31" s="13"/>
      <c r="T31" s="13"/>
      <c r="U31" s="15"/>
      <c r="V31" s="7"/>
      <c r="W31" s="7"/>
      <c r="X31" s="7"/>
      <c r="Y31" s="7"/>
      <c r="Z31" s="7"/>
      <c r="AA31" s="7"/>
      <c r="AB31" s="7"/>
      <c r="AC31" s="7"/>
      <c r="AD31" s="7"/>
      <c r="AF31" s="10"/>
    </row>
    <row r="32" spans="1:32" s="9" customFormat="1" ht="14.1" customHeight="1" x14ac:dyDescent="0.2">
      <c r="A32" s="119"/>
      <c r="B32" s="152"/>
      <c r="C32" s="152"/>
      <c r="D32" s="93"/>
      <c r="E32" s="14"/>
      <c r="F32" s="153"/>
      <c r="G32" s="153"/>
      <c r="H32" s="145"/>
      <c r="K32" s="145"/>
      <c r="L32" s="145"/>
      <c r="N32" s="14"/>
      <c r="O32" s="145"/>
      <c r="P32" s="145"/>
      <c r="Q32" s="14"/>
      <c r="R32" s="14"/>
      <c r="S32" s="14"/>
      <c r="T32" s="14"/>
      <c r="U32" s="154"/>
      <c r="AF32" s="10"/>
    </row>
    <row r="33" spans="1:32" s="9" customFormat="1" ht="14.1" customHeight="1" x14ac:dyDescent="0.2">
      <c r="A33" s="119"/>
      <c r="B33" s="152"/>
      <c r="C33" s="152"/>
      <c r="D33" s="93"/>
      <c r="E33" s="14"/>
      <c r="F33" s="153"/>
      <c r="G33" s="153"/>
      <c r="H33" s="145"/>
      <c r="K33" s="145"/>
      <c r="L33" s="145"/>
      <c r="N33" s="14"/>
      <c r="O33" s="145"/>
      <c r="P33" s="145"/>
      <c r="Q33" s="14"/>
      <c r="R33" s="14"/>
      <c r="S33" s="14"/>
      <c r="T33" s="14"/>
      <c r="U33" s="154"/>
      <c r="AF33" s="10"/>
    </row>
    <row r="34" spans="1:32" s="17" customFormat="1" ht="14.1" customHeight="1" thickBot="1" x14ac:dyDescent="0.25">
      <c r="A34" s="11"/>
      <c r="B34" s="7"/>
      <c r="C34" s="7"/>
      <c r="D34" s="12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4"/>
      <c r="Q34" s="13"/>
      <c r="R34" s="13"/>
      <c r="S34" s="13"/>
      <c r="T34" s="13"/>
      <c r="U34" s="15"/>
      <c r="V34" s="16"/>
      <c r="W34" s="16"/>
      <c r="X34" s="16"/>
      <c r="Y34" s="16"/>
      <c r="Z34" s="16"/>
      <c r="AA34" s="16"/>
      <c r="AB34" s="16"/>
      <c r="AC34" s="16"/>
      <c r="AD34" s="16"/>
      <c r="AF34" s="18"/>
    </row>
    <row r="35" spans="1:32" s="17" customFormat="1" ht="14.1" customHeight="1" x14ac:dyDescent="0.2">
      <c r="A35" s="344" t="s">
        <v>16</v>
      </c>
      <c r="B35" s="346" t="s">
        <v>2</v>
      </c>
      <c r="C35" s="268"/>
      <c r="D35" s="333" t="s">
        <v>3</v>
      </c>
      <c r="E35" s="329" t="s">
        <v>4</v>
      </c>
      <c r="F35" s="330"/>
      <c r="G35" s="330"/>
      <c r="H35" s="331"/>
      <c r="I35" s="329" t="s">
        <v>5</v>
      </c>
      <c r="J35" s="330"/>
      <c r="K35" s="330"/>
      <c r="L35" s="331"/>
      <c r="M35" s="330" t="s">
        <v>6</v>
      </c>
      <c r="N35" s="330"/>
      <c r="O35" s="330"/>
      <c r="P35" s="331"/>
      <c r="Q35" s="329" t="s">
        <v>7</v>
      </c>
      <c r="R35" s="330"/>
      <c r="S35" s="330"/>
      <c r="T35" s="331"/>
      <c r="U35" s="330" t="s">
        <v>13</v>
      </c>
      <c r="V35" s="330"/>
      <c r="W35" s="330"/>
      <c r="X35" s="331"/>
      <c r="Y35" s="329" t="s">
        <v>14</v>
      </c>
      <c r="Z35" s="330"/>
      <c r="AA35" s="330"/>
      <c r="AB35" s="331"/>
      <c r="AC35" s="335" t="s">
        <v>79</v>
      </c>
      <c r="AD35" s="312" t="s">
        <v>78</v>
      </c>
      <c r="AF35" s="18"/>
    </row>
    <row r="36" spans="1:32" s="17" customFormat="1" ht="14.1" customHeight="1" x14ac:dyDescent="0.2">
      <c r="A36" s="345"/>
      <c r="B36" s="347"/>
      <c r="C36" s="269"/>
      <c r="D36" s="334"/>
      <c r="E36" s="332" t="s">
        <v>8</v>
      </c>
      <c r="F36" s="328"/>
      <c r="G36" s="140" t="s">
        <v>9</v>
      </c>
      <c r="H36" s="141" t="s">
        <v>10</v>
      </c>
      <c r="I36" s="327" t="s">
        <v>8</v>
      </c>
      <c r="J36" s="328"/>
      <c r="K36" s="140" t="s">
        <v>9</v>
      </c>
      <c r="L36" s="141" t="s">
        <v>10</v>
      </c>
      <c r="M36" s="327" t="s">
        <v>8</v>
      </c>
      <c r="N36" s="328"/>
      <c r="O36" s="140" t="s">
        <v>9</v>
      </c>
      <c r="P36" s="141" t="s">
        <v>10</v>
      </c>
      <c r="Q36" s="327" t="s">
        <v>8</v>
      </c>
      <c r="R36" s="328"/>
      <c r="S36" s="140" t="s">
        <v>9</v>
      </c>
      <c r="T36" s="141" t="s">
        <v>10</v>
      </c>
      <c r="U36" s="327" t="s">
        <v>8</v>
      </c>
      <c r="V36" s="328"/>
      <c r="W36" s="140" t="s">
        <v>9</v>
      </c>
      <c r="X36" s="141" t="s">
        <v>10</v>
      </c>
      <c r="Y36" s="327" t="s">
        <v>8</v>
      </c>
      <c r="Z36" s="328"/>
      <c r="AA36" s="140" t="s">
        <v>9</v>
      </c>
      <c r="AB36" s="141" t="s">
        <v>10</v>
      </c>
      <c r="AC36" s="336"/>
      <c r="AD36" s="313"/>
      <c r="AF36" s="18"/>
    </row>
    <row r="37" spans="1:32" s="9" customFormat="1" ht="14.1" customHeight="1" thickBot="1" x14ac:dyDescent="0.25">
      <c r="A37" s="345"/>
      <c r="B37" s="348"/>
      <c r="C37" s="269"/>
      <c r="D37" s="334"/>
      <c r="E37" s="142" t="s">
        <v>11</v>
      </c>
      <c r="F37" s="143" t="s">
        <v>12</v>
      </c>
      <c r="G37" s="143"/>
      <c r="H37" s="144"/>
      <c r="I37" s="143" t="s">
        <v>11</v>
      </c>
      <c r="J37" s="143" t="s">
        <v>12</v>
      </c>
      <c r="K37" s="143"/>
      <c r="L37" s="144"/>
      <c r="M37" s="143" t="s">
        <v>11</v>
      </c>
      <c r="N37" s="143" t="s">
        <v>12</v>
      </c>
      <c r="O37" s="143"/>
      <c r="P37" s="144"/>
      <c r="Q37" s="143" t="s">
        <v>11</v>
      </c>
      <c r="R37" s="143" t="s">
        <v>12</v>
      </c>
      <c r="S37" s="143"/>
      <c r="T37" s="144"/>
      <c r="U37" s="143" t="s">
        <v>11</v>
      </c>
      <c r="V37" s="143" t="s">
        <v>12</v>
      </c>
      <c r="W37" s="143"/>
      <c r="X37" s="144"/>
      <c r="Y37" s="143" t="s">
        <v>11</v>
      </c>
      <c r="Z37" s="143" t="s">
        <v>12</v>
      </c>
      <c r="AA37" s="143"/>
      <c r="AB37" s="144"/>
      <c r="AC37" s="336"/>
      <c r="AD37" s="314"/>
      <c r="AF37" s="10"/>
    </row>
    <row r="38" spans="1:32" s="9" customFormat="1" ht="27.95" customHeight="1" thickBot="1" x14ac:dyDescent="0.25">
      <c r="A38" s="337" t="s">
        <v>162</v>
      </c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9"/>
      <c r="AF38" s="10"/>
    </row>
    <row r="39" spans="1:32" s="9" customFormat="1" ht="14.1" customHeight="1" x14ac:dyDescent="0.2">
      <c r="A39" s="19" t="s">
        <v>202</v>
      </c>
      <c r="B39" s="20" t="s">
        <v>176</v>
      </c>
      <c r="C39" s="20" t="s">
        <v>323</v>
      </c>
      <c r="D39" s="21"/>
      <c r="E39" s="22">
        <v>2</v>
      </c>
      <c r="F39" s="23">
        <v>3</v>
      </c>
      <c r="G39" s="23" t="s">
        <v>19</v>
      </c>
      <c r="H39" s="25">
        <v>5</v>
      </c>
      <c r="I39" s="24"/>
      <c r="J39" s="23"/>
      <c r="K39" s="23"/>
      <c r="L39" s="25"/>
      <c r="M39" s="24"/>
      <c r="N39" s="23"/>
      <c r="O39" s="23"/>
      <c r="P39" s="25"/>
      <c r="Q39" s="24"/>
      <c r="R39" s="23"/>
      <c r="S39" s="23"/>
      <c r="T39" s="25"/>
      <c r="U39" s="24"/>
      <c r="V39" s="26"/>
      <c r="W39" s="26"/>
      <c r="X39" s="27"/>
      <c r="Y39" s="28"/>
      <c r="Z39" s="26"/>
      <c r="AA39" s="26"/>
      <c r="AB39" s="27"/>
      <c r="AC39" s="29" t="s">
        <v>65</v>
      </c>
      <c r="AD39" s="30" t="s">
        <v>108</v>
      </c>
      <c r="AF39" s="10"/>
    </row>
    <row r="40" spans="1:32" s="38" customFormat="1" ht="14.1" customHeight="1" x14ac:dyDescent="0.2">
      <c r="A40" s="31" t="s">
        <v>203</v>
      </c>
      <c r="B40" s="32" t="s">
        <v>181</v>
      </c>
      <c r="C40" s="32" t="s">
        <v>324</v>
      </c>
      <c r="D40" s="33" t="s">
        <v>176</v>
      </c>
      <c r="E40" s="34"/>
      <c r="F40" s="35"/>
      <c r="G40" s="35"/>
      <c r="H40" s="36"/>
      <c r="I40" s="24">
        <v>2</v>
      </c>
      <c r="J40" s="23">
        <v>3</v>
      </c>
      <c r="K40" s="23" t="s">
        <v>19</v>
      </c>
      <c r="L40" s="25">
        <v>5</v>
      </c>
      <c r="M40" s="24"/>
      <c r="N40" s="23"/>
      <c r="O40" s="23"/>
      <c r="P40" s="25"/>
      <c r="Q40" s="24"/>
      <c r="R40" s="23"/>
      <c r="S40" s="23"/>
      <c r="T40" s="25"/>
      <c r="U40" s="37"/>
      <c r="V40" s="26"/>
      <c r="W40" s="26"/>
      <c r="X40" s="27"/>
      <c r="Y40" s="28"/>
      <c r="Z40" s="26"/>
      <c r="AA40" s="26"/>
      <c r="AB40" s="27"/>
      <c r="AC40" s="29" t="s">
        <v>65</v>
      </c>
      <c r="AD40" s="30" t="s">
        <v>108</v>
      </c>
      <c r="AF40" s="39"/>
    </row>
    <row r="41" spans="1:32" s="38" customFormat="1" ht="14.1" customHeight="1" x14ac:dyDescent="0.2">
      <c r="A41" s="40" t="s">
        <v>204</v>
      </c>
      <c r="B41" s="41" t="s">
        <v>183</v>
      </c>
      <c r="C41" s="41" t="s">
        <v>325</v>
      </c>
      <c r="D41" s="42"/>
      <c r="E41" s="43">
        <v>2</v>
      </c>
      <c r="F41" s="44">
        <v>3</v>
      </c>
      <c r="G41" s="44" t="s">
        <v>19</v>
      </c>
      <c r="H41" s="46">
        <v>5</v>
      </c>
      <c r="I41" s="45"/>
      <c r="J41" s="44"/>
      <c r="K41" s="44"/>
      <c r="L41" s="46"/>
      <c r="M41" s="45"/>
      <c r="N41" s="44"/>
      <c r="O41" s="44"/>
      <c r="P41" s="46"/>
      <c r="Q41" s="45"/>
      <c r="R41" s="44"/>
      <c r="S41" s="44"/>
      <c r="T41" s="46"/>
      <c r="U41" s="47"/>
      <c r="V41" s="35"/>
      <c r="W41" s="35"/>
      <c r="X41" s="48"/>
      <c r="Y41" s="49"/>
      <c r="Z41" s="35"/>
      <c r="AA41" s="35"/>
      <c r="AB41" s="48"/>
      <c r="AC41" s="29" t="s">
        <v>65</v>
      </c>
      <c r="AD41" s="30" t="s">
        <v>121</v>
      </c>
      <c r="AF41" s="39"/>
    </row>
    <row r="42" spans="1:32" s="38" customFormat="1" ht="14.1" customHeight="1" x14ac:dyDescent="0.2">
      <c r="A42" s="40" t="s">
        <v>205</v>
      </c>
      <c r="B42" s="41" t="s">
        <v>182</v>
      </c>
      <c r="C42" s="41" t="s">
        <v>326</v>
      </c>
      <c r="D42" s="50" t="s">
        <v>183</v>
      </c>
      <c r="E42" s="43"/>
      <c r="F42" s="44"/>
      <c r="G42" s="44"/>
      <c r="H42" s="46"/>
      <c r="I42" s="45">
        <v>2</v>
      </c>
      <c r="J42" s="44">
        <v>3</v>
      </c>
      <c r="K42" s="44" t="s">
        <v>19</v>
      </c>
      <c r="L42" s="46">
        <v>5</v>
      </c>
      <c r="M42" s="45"/>
      <c r="N42" s="44"/>
      <c r="O42" s="44"/>
      <c r="P42" s="46"/>
      <c r="Q42" s="45"/>
      <c r="R42" s="44"/>
      <c r="S42" s="44"/>
      <c r="T42" s="46"/>
      <c r="U42" s="47"/>
      <c r="V42" s="35"/>
      <c r="W42" s="35"/>
      <c r="X42" s="48"/>
      <c r="Y42" s="49"/>
      <c r="Z42" s="35"/>
      <c r="AA42" s="35"/>
      <c r="AB42" s="48"/>
      <c r="AC42" s="29" t="s">
        <v>65</v>
      </c>
      <c r="AD42" s="30" t="s">
        <v>121</v>
      </c>
      <c r="AF42" s="39"/>
    </row>
    <row r="43" spans="1:32" s="38" customFormat="1" ht="14.1" customHeight="1" x14ac:dyDescent="0.2">
      <c r="A43" s="40" t="s">
        <v>206</v>
      </c>
      <c r="B43" s="41" t="s">
        <v>94</v>
      </c>
      <c r="C43" s="41" t="s">
        <v>327</v>
      </c>
      <c r="D43" s="51"/>
      <c r="E43" s="43">
        <v>0</v>
      </c>
      <c r="F43" s="44">
        <v>2</v>
      </c>
      <c r="G43" s="44" t="s">
        <v>19</v>
      </c>
      <c r="H43" s="46">
        <v>2</v>
      </c>
      <c r="I43" s="45"/>
      <c r="J43" s="44"/>
      <c r="K43" s="44"/>
      <c r="L43" s="46"/>
      <c r="M43" s="45"/>
      <c r="N43" s="44"/>
      <c r="O43" s="44"/>
      <c r="P43" s="46"/>
      <c r="Q43" s="45"/>
      <c r="R43" s="44"/>
      <c r="S43" s="44"/>
      <c r="T43" s="46"/>
      <c r="U43" s="52"/>
      <c r="V43" s="5"/>
      <c r="W43" s="5"/>
      <c r="X43" s="53"/>
      <c r="Y43" s="49"/>
      <c r="Z43" s="35"/>
      <c r="AA43" s="35"/>
      <c r="AB43" s="48"/>
      <c r="AC43" s="29" t="s">
        <v>65</v>
      </c>
      <c r="AD43" s="30" t="s">
        <v>118</v>
      </c>
      <c r="AF43" s="39"/>
    </row>
    <row r="44" spans="1:32" s="38" customFormat="1" ht="14.1" customHeight="1" x14ac:dyDescent="0.2">
      <c r="A44" s="40" t="s">
        <v>207</v>
      </c>
      <c r="B44" s="41" t="s">
        <v>95</v>
      </c>
      <c r="C44" s="41" t="s">
        <v>328</v>
      </c>
      <c r="D44" s="50" t="s">
        <v>94</v>
      </c>
      <c r="E44" s="43"/>
      <c r="F44" s="44"/>
      <c r="G44" s="44"/>
      <c r="H44" s="46"/>
      <c r="I44" s="45">
        <v>0</v>
      </c>
      <c r="J44" s="44">
        <v>2</v>
      </c>
      <c r="K44" s="44" t="s">
        <v>19</v>
      </c>
      <c r="L44" s="25">
        <v>2</v>
      </c>
      <c r="M44" s="45"/>
      <c r="N44" s="44"/>
      <c r="O44" s="44"/>
      <c r="P44" s="46"/>
      <c r="Q44" s="45"/>
      <c r="R44" s="44"/>
      <c r="S44" s="44"/>
      <c r="T44" s="46"/>
      <c r="U44" s="47"/>
      <c r="V44" s="35"/>
      <c r="W44" s="35"/>
      <c r="X44" s="48"/>
      <c r="Y44" s="49"/>
      <c r="Z44" s="35"/>
      <c r="AA44" s="5"/>
      <c r="AB44" s="53"/>
      <c r="AC44" s="29" t="s">
        <v>65</v>
      </c>
      <c r="AD44" s="30" t="s">
        <v>118</v>
      </c>
      <c r="AF44" s="39"/>
    </row>
    <row r="45" spans="1:32" s="38" customFormat="1" ht="14.1" customHeight="1" x14ac:dyDescent="0.2">
      <c r="A45" s="212" t="s">
        <v>208</v>
      </c>
      <c r="B45" s="213" t="s">
        <v>167</v>
      </c>
      <c r="C45" s="213" t="s">
        <v>329</v>
      </c>
      <c r="D45" s="214" t="s">
        <v>95</v>
      </c>
      <c r="E45" s="43"/>
      <c r="F45" s="43"/>
      <c r="G45" s="43"/>
      <c r="H45" s="215"/>
      <c r="I45" s="43"/>
      <c r="J45" s="43"/>
      <c r="K45" s="43"/>
      <c r="L45" s="215"/>
      <c r="M45" s="43">
        <v>0</v>
      </c>
      <c r="N45" s="43">
        <v>2</v>
      </c>
      <c r="O45" s="43" t="s">
        <v>19</v>
      </c>
      <c r="P45" s="215">
        <v>2</v>
      </c>
      <c r="Q45" s="43"/>
      <c r="R45" s="43"/>
      <c r="S45" s="43"/>
      <c r="T45" s="216"/>
      <c r="U45" s="204"/>
      <c r="V45" s="34"/>
      <c r="W45" s="34"/>
      <c r="X45" s="217"/>
      <c r="Y45" s="34"/>
      <c r="Z45" s="34"/>
      <c r="AA45" s="34"/>
      <c r="AB45" s="217"/>
      <c r="AC45" s="218" t="s">
        <v>65</v>
      </c>
      <c r="AD45" s="54" t="s">
        <v>118</v>
      </c>
      <c r="AF45" s="39"/>
    </row>
    <row r="46" spans="1:32" s="38" customFormat="1" ht="14.1" customHeight="1" x14ac:dyDescent="0.2">
      <c r="A46" s="40" t="s">
        <v>313</v>
      </c>
      <c r="B46" s="41" t="s">
        <v>137</v>
      </c>
      <c r="C46" s="41" t="s">
        <v>330</v>
      </c>
      <c r="D46" s="51"/>
      <c r="E46" s="43"/>
      <c r="F46" s="44"/>
      <c r="G46" s="44"/>
      <c r="H46" s="46"/>
      <c r="I46" s="45"/>
      <c r="J46" s="44"/>
      <c r="K46" s="44"/>
      <c r="L46" s="25"/>
      <c r="M46" s="45"/>
      <c r="N46" s="44"/>
      <c r="O46" s="44"/>
      <c r="P46" s="46"/>
      <c r="Q46" s="45">
        <v>0</v>
      </c>
      <c r="R46" s="44">
        <v>2</v>
      </c>
      <c r="S46" s="44" t="s">
        <v>19</v>
      </c>
      <c r="T46" s="46">
        <v>2</v>
      </c>
      <c r="U46" s="47"/>
      <c r="V46" s="35"/>
      <c r="W46" s="35"/>
      <c r="X46" s="48"/>
      <c r="Y46" s="49"/>
      <c r="Z46" s="35"/>
      <c r="AA46" s="35"/>
      <c r="AB46" s="48"/>
      <c r="AC46" s="29" t="s">
        <v>65</v>
      </c>
      <c r="AD46" s="30" t="s">
        <v>120</v>
      </c>
      <c r="AF46" s="39"/>
    </row>
    <row r="47" spans="1:32" s="38" customFormat="1" ht="14.1" customHeight="1" thickBot="1" x14ac:dyDescent="0.25">
      <c r="A47" s="40" t="s">
        <v>314</v>
      </c>
      <c r="B47" s="219" t="s">
        <v>138</v>
      </c>
      <c r="C47" s="279" t="s">
        <v>331</v>
      </c>
      <c r="D47" s="50" t="s">
        <v>137</v>
      </c>
      <c r="E47" s="43"/>
      <c r="F47" s="44"/>
      <c r="G47" s="44"/>
      <c r="H47" s="46"/>
      <c r="I47" s="45"/>
      <c r="J47" s="44"/>
      <c r="K47" s="44"/>
      <c r="L47" s="25"/>
      <c r="M47" s="45"/>
      <c r="N47" s="44"/>
      <c r="O47" s="44"/>
      <c r="P47" s="46"/>
      <c r="Q47" s="45"/>
      <c r="R47" s="44"/>
      <c r="S47" s="44"/>
      <c r="T47" s="46"/>
      <c r="U47" s="52">
        <v>0</v>
      </c>
      <c r="V47" s="5">
        <v>2</v>
      </c>
      <c r="W47" s="5" t="s">
        <v>19</v>
      </c>
      <c r="X47" s="48">
        <v>2</v>
      </c>
      <c r="Y47" s="49"/>
      <c r="Z47" s="35"/>
      <c r="AA47" s="35"/>
      <c r="AB47" s="48"/>
      <c r="AC47" s="187" t="s">
        <v>65</v>
      </c>
      <c r="AD47" s="54" t="s">
        <v>120</v>
      </c>
      <c r="AF47" s="39"/>
    </row>
    <row r="48" spans="1:32" s="38" customFormat="1" ht="14.1" customHeight="1" thickBot="1" x14ac:dyDescent="0.25">
      <c r="A48" s="55" t="s">
        <v>200</v>
      </c>
      <c r="B48" s="56" t="s">
        <v>17</v>
      </c>
      <c r="C48" s="56"/>
      <c r="D48" s="57">
        <f>+H48+L48+P48+T48+X48</f>
        <v>30</v>
      </c>
      <c r="E48" s="58">
        <f>SUM(E39:E47)</f>
        <v>4</v>
      </c>
      <c r="F48" s="59">
        <f>SUM(F39:F47)</f>
        <v>8</v>
      </c>
      <c r="G48" s="59"/>
      <c r="H48" s="60">
        <f>SUM(H39:H47)</f>
        <v>12</v>
      </c>
      <c r="I48" s="58">
        <f>SUM(I39:I47)</f>
        <v>4</v>
      </c>
      <c r="J48" s="59">
        <f>SUM(J39:J47)</f>
        <v>8</v>
      </c>
      <c r="K48" s="59"/>
      <c r="L48" s="60">
        <f>SUM(L39:L47)</f>
        <v>12</v>
      </c>
      <c r="M48" s="58">
        <f>SUM(M39:M47)</f>
        <v>0</v>
      </c>
      <c r="N48" s="59">
        <f>SUM(N39:N47)</f>
        <v>2</v>
      </c>
      <c r="O48" s="59"/>
      <c r="P48" s="61">
        <f>SUM(P39:P47)</f>
        <v>2</v>
      </c>
      <c r="Q48" s="58">
        <f>SUM(Q39:Q47)</f>
        <v>0</v>
      </c>
      <c r="R48" s="59">
        <f>SUM(R39:R47)</f>
        <v>2</v>
      </c>
      <c r="S48" s="59"/>
      <c r="T48" s="60">
        <f>SUM(T39:T47)</f>
        <v>2</v>
      </c>
      <c r="U48" s="58">
        <f>SUM(U39:U47)</f>
        <v>0</v>
      </c>
      <c r="V48" s="59">
        <f>SUM(V39:V47)</f>
        <v>2</v>
      </c>
      <c r="W48" s="59"/>
      <c r="X48" s="61">
        <f>SUM(X39:X47)</f>
        <v>2</v>
      </c>
      <c r="Y48" s="58"/>
      <c r="Z48" s="59"/>
      <c r="AA48" s="59"/>
      <c r="AB48" s="61"/>
      <c r="AC48" s="62"/>
      <c r="AD48" s="63"/>
      <c r="AF48" s="39"/>
    </row>
    <row r="49" spans="1:32" s="38" customFormat="1" ht="27.95" customHeight="1" thickBot="1" x14ac:dyDescent="0.25">
      <c r="A49" s="337" t="s">
        <v>165</v>
      </c>
      <c r="B49" s="338"/>
      <c r="C49" s="338"/>
      <c r="D49" s="338"/>
      <c r="E49" s="338"/>
      <c r="F49" s="338"/>
      <c r="G49" s="338"/>
      <c r="H49" s="338"/>
      <c r="I49" s="338"/>
      <c r="J49" s="338"/>
      <c r="K49" s="338"/>
      <c r="L49" s="338"/>
      <c r="M49" s="338"/>
      <c r="N49" s="338"/>
      <c r="O49" s="338"/>
      <c r="P49" s="338"/>
      <c r="Q49" s="338"/>
      <c r="R49" s="338"/>
      <c r="S49" s="338"/>
      <c r="T49" s="338"/>
      <c r="U49" s="338"/>
      <c r="V49" s="338"/>
      <c r="W49" s="338"/>
      <c r="X49" s="338"/>
      <c r="Y49" s="338"/>
      <c r="Z49" s="338"/>
      <c r="AA49" s="338"/>
      <c r="AB49" s="338"/>
      <c r="AC49" s="338"/>
      <c r="AD49" s="339"/>
      <c r="AF49" s="39"/>
    </row>
    <row r="50" spans="1:32" s="38" customFormat="1" ht="14.1" customHeight="1" x14ac:dyDescent="0.2">
      <c r="A50" s="19" t="s">
        <v>209</v>
      </c>
      <c r="B50" s="20" t="s">
        <v>71</v>
      </c>
      <c r="C50" s="20" t="s">
        <v>332</v>
      </c>
      <c r="D50" s="21"/>
      <c r="E50" s="22">
        <v>1</v>
      </c>
      <c r="F50" s="23">
        <v>1</v>
      </c>
      <c r="G50" s="23" t="s">
        <v>15</v>
      </c>
      <c r="H50" s="25">
        <v>2</v>
      </c>
      <c r="I50" s="24"/>
      <c r="J50" s="23"/>
      <c r="K50" s="23"/>
      <c r="L50" s="25"/>
      <c r="M50" s="24"/>
      <c r="N50" s="23"/>
      <c r="O50" s="23"/>
      <c r="P50" s="25"/>
      <c r="Q50" s="24"/>
      <c r="R50" s="23"/>
      <c r="S50" s="23"/>
      <c r="T50" s="25"/>
      <c r="U50" s="24"/>
      <c r="V50" s="26"/>
      <c r="W50" s="26"/>
      <c r="X50" s="27"/>
      <c r="Y50" s="28"/>
      <c r="Z50" s="26"/>
      <c r="AA50" s="26"/>
      <c r="AB50" s="27"/>
      <c r="AC50" s="29" t="s">
        <v>156</v>
      </c>
      <c r="AD50" s="30" t="s">
        <v>122</v>
      </c>
      <c r="AF50" s="39"/>
    </row>
    <row r="51" spans="1:32" s="38" customFormat="1" ht="14.1" customHeight="1" x14ac:dyDescent="0.2">
      <c r="A51" s="31" t="s">
        <v>210</v>
      </c>
      <c r="B51" s="32" t="s">
        <v>72</v>
      </c>
      <c r="C51" s="32" t="s">
        <v>333</v>
      </c>
      <c r="D51" s="33" t="s">
        <v>71</v>
      </c>
      <c r="E51" s="34"/>
      <c r="F51" s="35"/>
      <c r="G51" s="35"/>
      <c r="H51" s="36"/>
      <c r="I51" s="24">
        <v>1</v>
      </c>
      <c r="J51" s="23">
        <v>1</v>
      </c>
      <c r="K51" s="23" t="s">
        <v>15</v>
      </c>
      <c r="L51" s="25">
        <v>2</v>
      </c>
      <c r="M51" s="24"/>
      <c r="N51" s="23"/>
      <c r="O51" s="23"/>
      <c r="P51" s="25"/>
      <c r="Q51" s="24"/>
      <c r="R51" s="23"/>
      <c r="S51" s="23"/>
      <c r="T51" s="25"/>
      <c r="U51" s="37"/>
      <c r="V51" s="26"/>
      <c r="W51" s="26"/>
      <c r="X51" s="27"/>
      <c r="Y51" s="28"/>
      <c r="Z51" s="26"/>
      <c r="AA51" s="26"/>
      <c r="AB51" s="27"/>
      <c r="AC51" s="49" t="s">
        <v>156</v>
      </c>
      <c r="AD51" s="30" t="s">
        <v>122</v>
      </c>
      <c r="AF51" s="39"/>
    </row>
    <row r="52" spans="1:32" s="38" customFormat="1" ht="14.1" customHeight="1" x14ac:dyDescent="0.2">
      <c r="A52" s="40" t="s">
        <v>211</v>
      </c>
      <c r="B52" s="41" t="s">
        <v>73</v>
      </c>
      <c r="C52" s="41" t="s">
        <v>334</v>
      </c>
      <c r="D52" s="42" t="s">
        <v>72</v>
      </c>
      <c r="E52" s="43"/>
      <c r="F52" s="44"/>
      <c r="G52" s="44"/>
      <c r="H52" s="46"/>
      <c r="I52" s="45"/>
      <c r="J52" s="44"/>
      <c r="K52" s="44"/>
      <c r="L52" s="46"/>
      <c r="M52" s="45">
        <v>1</v>
      </c>
      <c r="N52" s="44">
        <v>1</v>
      </c>
      <c r="O52" s="44" t="s">
        <v>15</v>
      </c>
      <c r="P52" s="46">
        <v>2</v>
      </c>
      <c r="Q52" s="45"/>
      <c r="R52" s="44"/>
      <c r="S52" s="44"/>
      <c r="T52" s="46"/>
      <c r="U52" s="47"/>
      <c r="V52" s="35"/>
      <c r="W52" s="35"/>
      <c r="X52" s="48"/>
      <c r="Y52" s="49"/>
      <c r="Z52" s="35"/>
      <c r="AA52" s="35"/>
      <c r="AB52" s="48"/>
      <c r="AC52" s="29" t="s">
        <v>156</v>
      </c>
      <c r="AD52" s="30" t="s">
        <v>122</v>
      </c>
      <c r="AF52" s="39"/>
    </row>
    <row r="53" spans="1:32" s="38" customFormat="1" ht="14.1" customHeight="1" x14ac:dyDescent="0.2">
      <c r="A53" s="40" t="s">
        <v>212</v>
      </c>
      <c r="B53" s="41" t="s">
        <v>74</v>
      </c>
      <c r="C53" s="41" t="s">
        <v>335</v>
      </c>
      <c r="D53" s="50" t="s">
        <v>73</v>
      </c>
      <c r="E53" s="43"/>
      <c r="F53" s="44"/>
      <c r="G53" s="44"/>
      <c r="H53" s="46"/>
      <c r="I53" s="45"/>
      <c r="J53" s="44"/>
      <c r="K53" s="44"/>
      <c r="L53" s="46"/>
      <c r="M53" s="45"/>
      <c r="N53" s="44"/>
      <c r="O53" s="44"/>
      <c r="P53" s="46"/>
      <c r="Q53" s="45">
        <v>1</v>
      </c>
      <c r="R53" s="44">
        <v>1</v>
      </c>
      <c r="S53" s="44" t="s">
        <v>15</v>
      </c>
      <c r="T53" s="46">
        <v>2</v>
      </c>
      <c r="U53" s="47"/>
      <c r="V53" s="35"/>
      <c r="W53" s="35"/>
      <c r="X53" s="48"/>
      <c r="Y53" s="49"/>
      <c r="Z53" s="35"/>
      <c r="AA53" s="35"/>
      <c r="AB53" s="48"/>
      <c r="AC53" s="29" t="s">
        <v>156</v>
      </c>
      <c r="AD53" s="30" t="s">
        <v>122</v>
      </c>
      <c r="AF53" s="39"/>
    </row>
    <row r="54" spans="1:32" s="38" customFormat="1" ht="14.1" customHeight="1" x14ac:dyDescent="0.2">
      <c r="A54" s="40" t="s">
        <v>213</v>
      </c>
      <c r="B54" s="41" t="s">
        <v>75</v>
      </c>
      <c r="C54" s="41" t="s">
        <v>336</v>
      </c>
      <c r="D54" s="42" t="s">
        <v>74</v>
      </c>
      <c r="E54" s="43"/>
      <c r="F54" s="44"/>
      <c r="G54" s="44"/>
      <c r="H54" s="46"/>
      <c r="I54" s="45"/>
      <c r="J54" s="44"/>
      <c r="K54" s="44"/>
      <c r="L54" s="46"/>
      <c r="M54" s="45"/>
      <c r="N54" s="44"/>
      <c r="O54" s="44"/>
      <c r="P54" s="46"/>
      <c r="Q54" s="45"/>
      <c r="R54" s="44"/>
      <c r="S54" s="44"/>
      <c r="T54" s="46"/>
      <c r="U54" s="52">
        <v>1</v>
      </c>
      <c r="V54" s="5">
        <v>1</v>
      </c>
      <c r="W54" s="5" t="s">
        <v>15</v>
      </c>
      <c r="X54" s="53">
        <v>2</v>
      </c>
      <c r="Y54" s="49"/>
      <c r="Z54" s="35"/>
      <c r="AA54" s="35"/>
      <c r="AB54" s="48"/>
      <c r="AC54" s="29" t="s">
        <v>156</v>
      </c>
      <c r="AD54" s="30" t="s">
        <v>122</v>
      </c>
      <c r="AF54" s="39"/>
    </row>
    <row r="55" spans="1:32" s="38" customFormat="1" ht="13.5" customHeight="1" x14ac:dyDescent="0.2">
      <c r="A55" s="40" t="s">
        <v>214</v>
      </c>
      <c r="B55" s="41" t="s">
        <v>76</v>
      </c>
      <c r="C55" s="41" t="s">
        <v>337</v>
      </c>
      <c r="D55" s="50" t="s">
        <v>75</v>
      </c>
      <c r="E55" s="43"/>
      <c r="F55" s="44"/>
      <c r="G55" s="44"/>
      <c r="H55" s="46"/>
      <c r="I55" s="45"/>
      <c r="J55" s="44"/>
      <c r="K55" s="44"/>
      <c r="L55" s="25"/>
      <c r="M55" s="45"/>
      <c r="N55" s="44"/>
      <c r="O55" s="44"/>
      <c r="P55" s="46"/>
      <c r="Q55" s="45"/>
      <c r="R55" s="44"/>
      <c r="S55" s="44"/>
      <c r="T55" s="46"/>
      <c r="U55" s="47"/>
      <c r="V55" s="35"/>
      <c r="W55" s="35"/>
      <c r="X55" s="48"/>
      <c r="Y55" s="49">
        <v>1</v>
      </c>
      <c r="Z55" s="35">
        <v>1</v>
      </c>
      <c r="AA55" s="5" t="s">
        <v>15</v>
      </c>
      <c r="AB55" s="53">
        <v>2</v>
      </c>
      <c r="AC55" s="29" t="s">
        <v>156</v>
      </c>
      <c r="AD55" s="30" t="s">
        <v>122</v>
      </c>
      <c r="AF55" s="39"/>
    </row>
    <row r="56" spans="1:32" s="38" customFormat="1" ht="14.1" customHeight="1" x14ac:dyDescent="0.2">
      <c r="A56" s="40" t="s">
        <v>215</v>
      </c>
      <c r="B56" s="41" t="s">
        <v>77</v>
      </c>
      <c r="C56" s="41" t="s">
        <v>338</v>
      </c>
      <c r="D56" s="51"/>
      <c r="E56" s="43"/>
      <c r="F56" s="44"/>
      <c r="G56" s="44"/>
      <c r="H56" s="46"/>
      <c r="I56" s="45"/>
      <c r="J56" s="44"/>
      <c r="K56" s="44"/>
      <c r="L56" s="25"/>
      <c r="M56" s="45"/>
      <c r="N56" s="44"/>
      <c r="O56" s="44"/>
      <c r="P56" s="46"/>
      <c r="Q56" s="45"/>
      <c r="R56" s="44"/>
      <c r="S56" s="44"/>
      <c r="T56" s="46"/>
      <c r="U56" s="47"/>
      <c r="V56" s="35"/>
      <c r="W56" s="35"/>
      <c r="X56" s="48"/>
      <c r="Y56" s="49">
        <v>0</v>
      </c>
      <c r="Z56" s="35">
        <v>0</v>
      </c>
      <c r="AA56" s="5" t="s">
        <v>35</v>
      </c>
      <c r="AB56" s="53">
        <v>0</v>
      </c>
      <c r="AC56" s="29" t="s">
        <v>156</v>
      </c>
      <c r="AD56" s="30" t="s">
        <v>122</v>
      </c>
      <c r="AF56" s="39"/>
    </row>
    <row r="57" spans="1:32" s="38" customFormat="1" ht="14.1" customHeight="1" x14ac:dyDescent="0.2">
      <c r="A57" s="40" t="s">
        <v>216</v>
      </c>
      <c r="B57" s="41" t="s">
        <v>123</v>
      </c>
      <c r="C57" s="41" t="s">
        <v>339</v>
      </c>
      <c r="D57" s="51"/>
      <c r="E57" s="43">
        <v>1</v>
      </c>
      <c r="F57" s="44">
        <v>1</v>
      </c>
      <c r="G57" s="44" t="s">
        <v>15</v>
      </c>
      <c r="H57" s="46">
        <v>2</v>
      </c>
      <c r="I57" s="45"/>
      <c r="J57" s="44"/>
      <c r="K57" s="44"/>
      <c r="L57" s="25"/>
      <c r="M57" s="45"/>
      <c r="N57" s="44"/>
      <c r="O57" s="44"/>
      <c r="P57" s="46"/>
      <c r="Q57" s="45"/>
      <c r="R57" s="44"/>
      <c r="S57" s="44"/>
      <c r="T57" s="46"/>
      <c r="U57" s="47"/>
      <c r="V57" s="35"/>
      <c r="W57" s="35"/>
      <c r="X57" s="48"/>
      <c r="Y57" s="49"/>
      <c r="Z57" s="35"/>
      <c r="AA57" s="35"/>
      <c r="AB57" s="48"/>
      <c r="AC57" s="29" t="s">
        <v>157</v>
      </c>
      <c r="AD57" s="30" t="s">
        <v>117</v>
      </c>
      <c r="AF57" s="39"/>
    </row>
    <row r="58" spans="1:32" s="38" customFormat="1" ht="14.1" customHeight="1" thickBot="1" x14ac:dyDescent="0.25">
      <c r="A58" s="40" t="s">
        <v>217</v>
      </c>
      <c r="B58" s="41" t="s">
        <v>124</v>
      </c>
      <c r="C58" s="41" t="s">
        <v>340</v>
      </c>
      <c r="D58" s="50" t="s">
        <v>123</v>
      </c>
      <c r="E58" s="43"/>
      <c r="F58" s="44"/>
      <c r="G58" s="44"/>
      <c r="H58" s="46"/>
      <c r="I58" s="45">
        <v>1</v>
      </c>
      <c r="J58" s="44">
        <v>1</v>
      </c>
      <c r="K58" s="44" t="s">
        <v>15</v>
      </c>
      <c r="L58" s="25">
        <v>2</v>
      </c>
      <c r="M58" s="45"/>
      <c r="N58" s="44"/>
      <c r="O58" s="44"/>
      <c r="P58" s="46"/>
      <c r="Q58" s="45"/>
      <c r="R58" s="44"/>
      <c r="S58" s="44"/>
      <c r="T58" s="46"/>
      <c r="U58" s="47"/>
      <c r="V58" s="35"/>
      <c r="W58" s="35"/>
      <c r="X58" s="48"/>
      <c r="Y58" s="49"/>
      <c r="Z58" s="35"/>
      <c r="AA58" s="35"/>
      <c r="AB58" s="48"/>
      <c r="AC58" s="187" t="s">
        <v>157</v>
      </c>
      <c r="AD58" s="54" t="s">
        <v>117</v>
      </c>
      <c r="AF58" s="39"/>
    </row>
    <row r="59" spans="1:32" s="38" customFormat="1" ht="14.1" customHeight="1" thickBot="1" x14ac:dyDescent="0.25">
      <c r="A59" s="55" t="s">
        <v>201</v>
      </c>
      <c r="B59" s="56" t="s">
        <v>17</v>
      </c>
      <c r="C59" s="56"/>
      <c r="D59" s="57">
        <v>10</v>
      </c>
      <c r="E59" s="58">
        <f>SUM(E50:E58)</f>
        <v>2</v>
      </c>
      <c r="F59" s="59">
        <f>SUM(F50:F58)</f>
        <v>2</v>
      </c>
      <c r="G59" s="59"/>
      <c r="H59" s="60">
        <f>SUM(H50:H58)</f>
        <v>4</v>
      </c>
      <c r="I59" s="58">
        <f>SUM(I50:I58)</f>
        <v>2</v>
      </c>
      <c r="J59" s="59">
        <f>SUM(J50:J58)</f>
        <v>2</v>
      </c>
      <c r="K59" s="59"/>
      <c r="L59" s="60">
        <f>SUM(L50:L58)</f>
        <v>4</v>
      </c>
      <c r="M59" s="58">
        <f>SUM(M50:M58)</f>
        <v>1</v>
      </c>
      <c r="N59" s="59">
        <f>SUM(N50:N58)</f>
        <v>1</v>
      </c>
      <c r="O59" s="59"/>
      <c r="P59" s="61">
        <f>SUM(P50:P58)</f>
        <v>2</v>
      </c>
      <c r="Q59" s="58">
        <f>SUM(Q50:Q58)</f>
        <v>1</v>
      </c>
      <c r="R59" s="59">
        <f>SUM(R50:R58)</f>
        <v>1</v>
      </c>
      <c r="S59" s="59"/>
      <c r="T59" s="60">
        <f>SUM(T50:T58)</f>
        <v>2</v>
      </c>
      <c r="U59" s="58">
        <f>SUM(U50:U58)</f>
        <v>1</v>
      </c>
      <c r="V59" s="59">
        <f>SUM(V50:V58)</f>
        <v>1</v>
      </c>
      <c r="W59" s="59"/>
      <c r="X59" s="61">
        <f>SUM(X50:X58)</f>
        <v>2</v>
      </c>
      <c r="Y59" s="58">
        <f>SUM(Y50:Y58)</f>
        <v>1</v>
      </c>
      <c r="Z59" s="59">
        <f>SUM(Z50:Z58)</f>
        <v>1</v>
      </c>
      <c r="AA59" s="59"/>
      <c r="AB59" s="61">
        <f>SUM(AB50:AB58)</f>
        <v>2</v>
      </c>
      <c r="AC59" s="62"/>
      <c r="AD59" s="63"/>
      <c r="AF59" s="39"/>
    </row>
    <row r="60" spans="1:32" s="38" customFormat="1" ht="27.95" customHeight="1" thickBot="1" x14ac:dyDescent="0.25">
      <c r="A60" s="309" t="s">
        <v>80</v>
      </c>
      <c r="B60" s="340"/>
      <c r="C60" s="340"/>
      <c r="D60" s="340"/>
      <c r="E60" s="340"/>
      <c r="F60" s="340"/>
      <c r="G60" s="340"/>
      <c r="H60" s="340"/>
      <c r="I60" s="340"/>
      <c r="J60" s="340"/>
      <c r="K60" s="340"/>
      <c r="L60" s="340"/>
      <c r="M60" s="340"/>
      <c r="N60" s="340"/>
      <c r="O60" s="340"/>
      <c r="P60" s="340"/>
      <c r="Q60" s="340"/>
      <c r="R60" s="340"/>
      <c r="S60" s="340"/>
      <c r="T60" s="340"/>
      <c r="U60" s="340"/>
      <c r="V60" s="340"/>
      <c r="W60" s="340"/>
      <c r="X60" s="340"/>
      <c r="Y60" s="340"/>
      <c r="Z60" s="340"/>
      <c r="AA60" s="340"/>
      <c r="AB60" s="340"/>
      <c r="AC60" s="340"/>
      <c r="AD60" s="311"/>
      <c r="AF60" s="39"/>
    </row>
    <row r="61" spans="1:32" s="38" customFormat="1" ht="14.1" customHeight="1" x14ac:dyDescent="0.2">
      <c r="A61" s="31" t="s">
        <v>218</v>
      </c>
      <c r="B61" s="64" t="s">
        <v>25</v>
      </c>
      <c r="C61" s="64" t="s">
        <v>341</v>
      </c>
      <c r="D61" s="203"/>
      <c r="E61" s="24">
        <v>0</v>
      </c>
      <c r="F61" s="23">
        <v>4</v>
      </c>
      <c r="G61" s="23" t="s">
        <v>19</v>
      </c>
      <c r="H61" s="25">
        <v>1</v>
      </c>
      <c r="I61" s="22"/>
      <c r="J61" s="23"/>
      <c r="K61" s="23"/>
      <c r="L61" s="25"/>
      <c r="M61" s="24"/>
      <c r="N61" s="23"/>
      <c r="O61" s="23"/>
      <c r="P61" s="25"/>
      <c r="Q61" s="24"/>
      <c r="R61" s="23"/>
      <c r="S61" s="23"/>
      <c r="T61" s="25"/>
      <c r="U61" s="37"/>
      <c r="V61" s="26"/>
      <c r="W61" s="26"/>
      <c r="X61" s="27"/>
      <c r="Y61" s="28"/>
      <c r="Z61" s="26"/>
      <c r="AA61" s="26"/>
      <c r="AB61" s="27"/>
      <c r="AC61" s="29" t="s">
        <v>65</v>
      </c>
      <c r="AD61" s="30" t="s">
        <v>107</v>
      </c>
      <c r="AF61" s="39"/>
    </row>
    <row r="62" spans="1:32" s="38" customFormat="1" ht="14.1" customHeight="1" x14ac:dyDescent="0.2">
      <c r="A62" s="40" t="s">
        <v>219</v>
      </c>
      <c r="B62" s="41" t="s">
        <v>26</v>
      </c>
      <c r="C62" s="32" t="s">
        <v>342</v>
      </c>
      <c r="D62" s="220" t="s">
        <v>25</v>
      </c>
      <c r="E62" s="45"/>
      <c r="F62" s="44"/>
      <c r="G62" s="44"/>
      <c r="H62" s="46"/>
      <c r="I62" s="43">
        <v>0</v>
      </c>
      <c r="J62" s="44">
        <v>4</v>
      </c>
      <c r="K62" s="44" t="s">
        <v>19</v>
      </c>
      <c r="L62" s="46">
        <v>1</v>
      </c>
      <c r="M62" s="45"/>
      <c r="N62" s="44"/>
      <c r="O62" s="44"/>
      <c r="P62" s="46"/>
      <c r="Q62" s="45"/>
      <c r="R62" s="44"/>
      <c r="S62" s="44"/>
      <c r="T62" s="46"/>
      <c r="U62" s="47"/>
      <c r="V62" s="35"/>
      <c r="W62" s="35"/>
      <c r="X62" s="48"/>
      <c r="Y62" s="49"/>
      <c r="Z62" s="35"/>
      <c r="AA62" s="35"/>
      <c r="AB62" s="48"/>
      <c r="AC62" s="29" t="s">
        <v>65</v>
      </c>
      <c r="AD62" s="54" t="s">
        <v>107</v>
      </c>
      <c r="AF62" s="39"/>
    </row>
    <row r="63" spans="1:32" s="38" customFormat="1" ht="14.1" customHeight="1" x14ac:dyDescent="0.2">
      <c r="A63" s="40" t="s">
        <v>220</v>
      </c>
      <c r="B63" s="41" t="s">
        <v>27</v>
      </c>
      <c r="C63" s="41" t="s">
        <v>343</v>
      </c>
      <c r="D63" s="50" t="s">
        <v>26</v>
      </c>
      <c r="E63" s="45"/>
      <c r="F63" s="44"/>
      <c r="G63" s="44"/>
      <c r="H63" s="46"/>
      <c r="I63" s="43"/>
      <c r="J63" s="44"/>
      <c r="K63" s="44"/>
      <c r="L63" s="46"/>
      <c r="M63" s="45">
        <v>0</v>
      </c>
      <c r="N63" s="44">
        <v>4</v>
      </c>
      <c r="O63" s="44" t="s">
        <v>19</v>
      </c>
      <c r="P63" s="46">
        <v>1</v>
      </c>
      <c r="Q63" s="45"/>
      <c r="R63" s="44"/>
      <c r="S63" s="44"/>
      <c r="T63" s="46"/>
      <c r="U63" s="52"/>
      <c r="V63" s="5"/>
      <c r="W63" s="5"/>
      <c r="X63" s="65"/>
      <c r="Y63" s="49"/>
      <c r="Z63" s="35"/>
      <c r="AA63" s="35"/>
      <c r="AB63" s="48"/>
      <c r="AC63" s="29" t="s">
        <v>65</v>
      </c>
      <c r="AD63" s="54" t="s">
        <v>107</v>
      </c>
      <c r="AF63" s="39"/>
    </row>
    <row r="64" spans="1:32" s="38" customFormat="1" ht="13.5" customHeight="1" x14ac:dyDescent="0.2">
      <c r="A64" s="221" t="s">
        <v>221</v>
      </c>
      <c r="B64" s="41" t="s">
        <v>28</v>
      </c>
      <c r="C64" s="41" t="s">
        <v>344</v>
      </c>
      <c r="D64" s="50" t="s">
        <v>27</v>
      </c>
      <c r="E64" s="45"/>
      <c r="F64" s="222"/>
      <c r="G64" s="222"/>
      <c r="H64" s="223"/>
      <c r="I64" s="224"/>
      <c r="J64" s="222"/>
      <c r="K64" s="222"/>
      <c r="L64" s="223"/>
      <c r="M64" s="45"/>
      <c r="N64" s="44"/>
      <c r="O64" s="44"/>
      <c r="P64" s="215"/>
      <c r="Q64" s="45">
        <v>0</v>
      </c>
      <c r="R64" s="44">
        <v>4</v>
      </c>
      <c r="S64" s="44" t="s">
        <v>19</v>
      </c>
      <c r="T64" s="215">
        <v>1</v>
      </c>
      <c r="U64" s="204"/>
      <c r="V64" s="35"/>
      <c r="W64" s="35"/>
      <c r="X64" s="48"/>
      <c r="Y64" s="66"/>
      <c r="Z64" s="5"/>
      <c r="AA64" s="5"/>
      <c r="AB64" s="53"/>
      <c r="AC64" s="29" t="s">
        <v>65</v>
      </c>
      <c r="AD64" s="54" t="s">
        <v>107</v>
      </c>
      <c r="AF64" s="39"/>
    </row>
    <row r="65" spans="1:32" s="38" customFormat="1" ht="14.1" customHeight="1" x14ac:dyDescent="0.2">
      <c r="A65" s="31" t="s">
        <v>222</v>
      </c>
      <c r="B65" s="30" t="s">
        <v>81</v>
      </c>
      <c r="C65" s="30" t="s">
        <v>345</v>
      </c>
      <c r="D65" s="225" t="s">
        <v>28</v>
      </c>
      <c r="E65" s="24"/>
      <c r="F65" s="23"/>
      <c r="G65" s="23"/>
      <c r="H65" s="25"/>
      <c r="I65" s="22"/>
      <c r="J65" s="23"/>
      <c r="K65" s="23"/>
      <c r="L65" s="25"/>
      <c r="M65" s="24"/>
      <c r="N65" s="23"/>
      <c r="O65" s="23"/>
      <c r="P65" s="25"/>
      <c r="Q65" s="24"/>
      <c r="R65" s="23"/>
      <c r="S65" s="23"/>
      <c r="T65" s="67"/>
      <c r="U65" s="24">
        <v>0</v>
      </c>
      <c r="V65" s="68">
        <v>4</v>
      </c>
      <c r="W65" s="68" t="s">
        <v>19</v>
      </c>
      <c r="X65" s="70">
        <v>1</v>
      </c>
      <c r="Y65" s="69"/>
      <c r="Z65" s="68"/>
      <c r="AA65" s="68"/>
      <c r="AB65" s="70"/>
      <c r="AC65" s="29" t="s">
        <v>65</v>
      </c>
      <c r="AD65" s="54" t="s">
        <v>107</v>
      </c>
      <c r="AF65" s="39"/>
    </row>
    <row r="66" spans="1:32" s="38" customFormat="1" ht="14.1" customHeight="1" x14ac:dyDescent="0.2">
      <c r="A66" s="40" t="s">
        <v>223</v>
      </c>
      <c r="B66" s="54" t="s">
        <v>82</v>
      </c>
      <c r="C66" s="54" t="s">
        <v>346</v>
      </c>
      <c r="D66" s="50" t="s">
        <v>81</v>
      </c>
      <c r="E66" s="45"/>
      <c r="F66" s="44"/>
      <c r="G66" s="44"/>
      <c r="H66" s="46"/>
      <c r="I66" s="43"/>
      <c r="J66" s="44"/>
      <c r="K66" s="44"/>
      <c r="L66" s="46"/>
      <c r="M66" s="45"/>
      <c r="N66" s="44"/>
      <c r="O66" s="44"/>
      <c r="P66" s="46"/>
      <c r="Q66" s="45"/>
      <c r="R66" s="44"/>
      <c r="S66" s="44"/>
      <c r="T66" s="71"/>
      <c r="U66" s="204"/>
      <c r="V66" s="35"/>
      <c r="W66" s="35"/>
      <c r="X66" s="48"/>
      <c r="Y66" s="66">
        <v>0</v>
      </c>
      <c r="Z66" s="5">
        <v>4</v>
      </c>
      <c r="AA66" s="5" t="s">
        <v>19</v>
      </c>
      <c r="AB66" s="53">
        <v>1</v>
      </c>
      <c r="AC66" s="29" t="s">
        <v>65</v>
      </c>
      <c r="AD66" s="54" t="s">
        <v>107</v>
      </c>
      <c r="AF66" s="39"/>
    </row>
    <row r="67" spans="1:32" s="38" customFormat="1" ht="14.1" customHeight="1" x14ac:dyDescent="0.2">
      <c r="A67" s="40" t="s">
        <v>224</v>
      </c>
      <c r="B67" s="54" t="s">
        <v>83</v>
      </c>
      <c r="C67" s="54" t="s">
        <v>347</v>
      </c>
      <c r="D67" s="42"/>
      <c r="E67" s="45">
        <v>0</v>
      </c>
      <c r="F67" s="44">
        <v>4</v>
      </c>
      <c r="G67" s="44" t="s">
        <v>19</v>
      </c>
      <c r="H67" s="46">
        <v>1</v>
      </c>
      <c r="I67" s="43"/>
      <c r="J67" s="44"/>
      <c r="K67" s="44"/>
      <c r="L67" s="46"/>
      <c r="M67" s="45"/>
      <c r="N67" s="44"/>
      <c r="O67" s="44"/>
      <c r="P67" s="46"/>
      <c r="Q67" s="45"/>
      <c r="R67" s="44"/>
      <c r="S67" s="44"/>
      <c r="T67" s="71"/>
      <c r="U67" s="204"/>
      <c r="V67" s="35"/>
      <c r="W67" s="35"/>
      <c r="X67" s="48"/>
      <c r="Y67" s="49"/>
      <c r="Z67" s="35"/>
      <c r="AA67" s="35"/>
      <c r="AB67" s="48"/>
      <c r="AC67" s="187" t="s">
        <v>144</v>
      </c>
      <c r="AD67" s="54" t="s">
        <v>106</v>
      </c>
      <c r="AF67" s="39"/>
    </row>
    <row r="68" spans="1:32" s="38" customFormat="1" ht="14.1" customHeight="1" x14ac:dyDescent="0.2">
      <c r="A68" s="40" t="s">
        <v>225</v>
      </c>
      <c r="B68" s="54" t="s">
        <v>84</v>
      </c>
      <c r="C68" s="54" t="s">
        <v>348</v>
      </c>
      <c r="D68" s="72" t="s">
        <v>83</v>
      </c>
      <c r="E68" s="45"/>
      <c r="F68" s="44"/>
      <c r="G68" s="44"/>
      <c r="H68" s="46"/>
      <c r="I68" s="43">
        <v>0</v>
      </c>
      <c r="J68" s="44">
        <v>4</v>
      </c>
      <c r="K68" s="44" t="s">
        <v>19</v>
      </c>
      <c r="L68" s="46">
        <v>1</v>
      </c>
      <c r="M68" s="45"/>
      <c r="N68" s="44"/>
      <c r="O68" s="44"/>
      <c r="P68" s="46"/>
      <c r="Q68" s="45"/>
      <c r="R68" s="44"/>
      <c r="S68" s="44"/>
      <c r="T68" s="71"/>
      <c r="U68" s="204"/>
      <c r="V68" s="35"/>
      <c r="W68" s="35"/>
      <c r="X68" s="48"/>
      <c r="Y68" s="49"/>
      <c r="Z68" s="35"/>
      <c r="AA68" s="35"/>
      <c r="AB68" s="48"/>
      <c r="AC68" s="187" t="s">
        <v>144</v>
      </c>
      <c r="AD68" s="54" t="s">
        <v>106</v>
      </c>
      <c r="AF68" s="39"/>
    </row>
    <row r="69" spans="1:32" s="38" customFormat="1" ht="14.1" customHeight="1" x14ac:dyDescent="0.2">
      <c r="A69" s="40" t="s">
        <v>226</v>
      </c>
      <c r="B69" s="54" t="s">
        <v>85</v>
      </c>
      <c r="C69" s="54" t="s">
        <v>349</v>
      </c>
      <c r="D69" s="72" t="s">
        <v>84</v>
      </c>
      <c r="E69" s="45"/>
      <c r="F69" s="44"/>
      <c r="G69" s="44"/>
      <c r="H69" s="46"/>
      <c r="I69" s="43"/>
      <c r="J69" s="44"/>
      <c r="K69" s="44"/>
      <c r="L69" s="46"/>
      <c r="M69" s="45">
        <v>0</v>
      </c>
      <c r="N69" s="44">
        <v>4</v>
      </c>
      <c r="O69" s="44" t="s">
        <v>19</v>
      </c>
      <c r="P69" s="73">
        <v>1</v>
      </c>
      <c r="Q69" s="45"/>
      <c r="R69" s="44"/>
      <c r="S69" s="44"/>
      <c r="T69" s="71"/>
      <c r="U69" s="204"/>
      <c r="V69" s="35"/>
      <c r="W69" s="35"/>
      <c r="X69" s="48"/>
      <c r="Y69" s="49"/>
      <c r="Z69" s="35"/>
      <c r="AA69" s="35"/>
      <c r="AB69" s="48"/>
      <c r="AC69" s="187" t="s">
        <v>144</v>
      </c>
      <c r="AD69" s="54" t="s">
        <v>106</v>
      </c>
      <c r="AF69" s="39"/>
    </row>
    <row r="70" spans="1:32" s="38" customFormat="1" ht="14.1" customHeight="1" x14ac:dyDescent="0.2">
      <c r="A70" s="40" t="s">
        <v>227</v>
      </c>
      <c r="B70" s="41" t="s">
        <v>86</v>
      </c>
      <c r="C70" s="41" t="s">
        <v>350</v>
      </c>
      <c r="D70" s="42" t="s">
        <v>85</v>
      </c>
      <c r="E70" s="45"/>
      <c r="F70" s="44"/>
      <c r="G70" s="44"/>
      <c r="H70" s="46"/>
      <c r="I70" s="43"/>
      <c r="J70" s="44"/>
      <c r="K70" s="44"/>
      <c r="L70" s="46"/>
      <c r="M70" s="45"/>
      <c r="N70" s="44"/>
      <c r="O70" s="44"/>
      <c r="P70" s="73"/>
      <c r="Q70" s="45">
        <v>0</v>
      </c>
      <c r="R70" s="44">
        <v>4</v>
      </c>
      <c r="S70" s="44" t="s">
        <v>19</v>
      </c>
      <c r="T70" s="71">
        <v>1</v>
      </c>
      <c r="U70" s="204"/>
      <c r="V70" s="35"/>
      <c r="W70" s="35"/>
      <c r="X70" s="48"/>
      <c r="Y70" s="49"/>
      <c r="Z70" s="35"/>
      <c r="AA70" s="35"/>
      <c r="AB70" s="48"/>
      <c r="AC70" s="29" t="s">
        <v>144</v>
      </c>
      <c r="AD70" s="54" t="s">
        <v>106</v>
      </c>
      <c r="AF70" s="39"/>
    </row>
    <row r="71" spans="1:32" s="38" customFormat="1" ht="14.1" customHeight="1" x14ac:dyDescent="0.2">
      <c r="A71" s="40" t="s">
        <v>228</v>
      </c>
      <c r="B71" s="41" t="s">
        <v>36</v>
      </c>
      <c r="C71" s="41" t="s">
        <v>351</v>
      </c>
      <c r="D71" s="205"/>
      <c r="E71" s="45"/>
      <c r="F71" s="44"/>
      <c r="G71" s="44"/>
      <c r="H71" s="46"/>
      <c r="I71" s="43"/>
      <c r="J71" s="44"/>
      <c r="K71" s="44"/>
      <c r="L71" s="46"/>
      <c r="M71" s="45">
        <v>0</v>
      </c>
      <c r="N71" s="44">
        <v>4</v>
      </c>
      <c r="O71" s="44" t="s">
        <v>19</v>
      </c>
      <c r="P71" s="46">
        <v>1</v>
      </c>
      <c r="Q71" s="45"/>
      <c r="R71" s="44"/>
      <c r="S71" s="44"/>
      <c r="T71" s="71"/>
      <c r="U71" s="204"/>
      <c r="V71" s="35"/>
      <c r="W71" s="35"/>
      <c r="X71" s="48"/>
      <c r="Y71" s="49"/>
      <c r="Z71" s="35"/>
      <c r="AA71" s="35"/>
      <c r="AB71" s="48"/>
      <c r="AC71" s="29" t="s">
        <v>144</v>
      </c>
      <c r="AD71" s="54" t="s">
        <v>106</v>
      </c>
      <c r="AF71" s="39"/>
    </row>
    <row r="72" spans="1:32" s="38" customFormat="1" ht="14.1" customHeight="1" x14ac:dyDescent="0.2">
      <c r="A72" s="226" t="s">
        <v>229</v>
      </c>
      <c r="B72" s="41" t="s">
        <v>37</v>
      </c>
      <c r="C72" s="280" t="s">
        <v>352</v>
      </c>
      <c r="D72" s="227" t="s">
        <v>36</v>
      </c>
      <c r="E72" s="45"/>
      <c r="F72" s="44"/>
      <c r="G72" s="44"/>
      <c r="H72" s="73"/>
      <c r="I72" s="43"/>
      <c r="J72" s="44"/>
      <c r="K72" s="44"/>
      <c r="L72" s="46"/>
      <c r="M72" s="45"/>
      <c r="N72" s="44"/>
      <c r="O72" s="44"/>
      <c r="P72" s="46"/>
      <c r="Q72" s="45">
        <v>0</v>
      </c>
      <c r="R72" s="44">
        <v>4</v>
      </c>
      <c r="S72" s="44" t="s">
        <v>19</v>
      </c>
      <c r="T72" s="71">
        <v>1</v>
      </c>
      <c r="U72" s="204"/>
      <c r="V72" s="35"/>
      <c r="W72" s="35"/>
      <c r="X72" s="48"/>
      <c r="Y72" s="49"/>
      <c r="Z72" s="35"/>
      <c r="AA72" s="35"/>
      <c r="AB72" s="48"/>
      <c r="AC72" s="29" t="s">
        <v>144</v>
      </c>
      <c r="AD72" s="228" t="s">
        <v>106</v>
      </c>
      <c r="AF72" s="39"/>
    </row>
    <row r="73" spans="1:32" s="85" customFormat="1" ht="14.1" customHeight="1" x14ac:dyDescent="0.2">
      <c r="A73" s="74" t="s">
        <v>308</v>
      </c>
      <c r="B73" s="75" t="s">
        <v>29</v>
      </c>
      <c r="C73" s="75" t="s">
        <v>356</v>
      </c>
      <c r="D73" s="76"/>
      <c r="E73" s="77">
        <v>1</v>
      </c>
      <c r="F73" s="78">
        <v>1</v>
      </c>
      <c r="G73" s="78" t="s">
        <v>19</v>
      </c>
      <c r="H73" s="73">
        <v>1</v>
      </c>
      <c r="I73" s="79"/>
      <c r="J73" s="78"/>
      <c r="K73" s="78"/>
      <c r="L73" s="73"/>
      <c r="M73" s="77"/>
      <c r="N73" s="78"/>
      <c r="O73" s="78"/>
      <c r="P73" s="73"/>
      <c r="Q73" s="77"/>
      <c r="R73" s="78"/>
      <c r="S73" s="78"/>
      <c r="T73" s="73"/>
      <c r="U73" s="77"/>
      <c r="V73" s="80"/>
      <c r="W73" s="80"/>
      <c r="X73" s="65"/>
      <c r="Y73" s="81"/>
      <c r="Z73" s="82"/>
      <c r="AA73" s="82"/>
      <c r="AB73" s="83"/>
      <c r="AC73" s="187" t="s">
        <v>144</v>
      </c>
      <c r="AD73" s="84" t="s">
        <v>105</v>
      </c>
      <c r="AF73" s="18"/>
    </row>
    <row r="74" spans="1:32" s="231" customFormat="1" ht="14.1" customHeight="1" x14ac:dyDescent="0.2">
      <c r="A74" s="31" t="s">
        <v>309</v>
      </c>
      <c r="B74" s="86" t="s">
        <v>30</v>
      </c>
      <c r="C74" s="86" t="s">
        <v>357</v>
      </c>
      <c r="D74" s="229" t="s">
        <v>29</v>
      </c>
      <c r="E74" s="24"/>
      <c r="F74" s="23"/>
      <c r="G74" s="23"/>
      <c r="H74" s="25"/>
      <c r="I74" s="22">
        <v>1</v>
      </c>
      <c r="J74" s="23">
        <v>1</v>
      </c>
      <c r="K74" s="23" t="s">
        <v>19</v>
      </c>
      <c r="L74" s="25">
        <v>1</v>
      </c>
      <c r="M74" s="24"/>
      <c r="N74" s="23"/>
      <c r="O74" s="23"/>
      <c r="P74" s="25"/>
      <c r="Q74" s="24"/>
      <c r="R74" s="23"/>
      <c r="S74" s="23"/>
      <c r="T74" s="25"/>
      <c r="U74" s="230"/>
      <c r="V74" s="26"/>
      <c r="W74" s="26"/>
      <c r="X74" s="27"/>
      <c r="Y74" s="69"/>
      <c r="Z74" s="68"/>
      <c r="AA74" s="68"/>
      <c r="AB74" s="70"/>
      <c r="AC74" s="187" t="s">
        <v>144</v>
      </c>
      <c r="AD74" s="54" t="s">
        <v>105</v>
      </c>
      <c r="AF74" s="10"/>
    </row>
    <row r="75" spans="1:32" s="38" customFormat="1" ht="14.1" customHeight="1" x14ac:dyDescent="0.2">
      <c r="A75" s="40" t="s">
        <v>230</v>
      </c>
      <c r="B75" s="206" t="s">
        <v>40</v>
      </c>
      <c r="C75" s="206" t="s">
        <v>358</v>
      </c>
      <c r="D75" s="207"/>
      <c r="E75" s="45">
        <v>0</v>
      </c>
      <c r="F75" s="44">
        <v>2</v>
      </c>
      <c r="G75" s="44" t="s">
        <v>19</v>
      </c>
      <c r="H75" s="46">
        <v>1</v>
      </c>
      <c r="I75" s="43"/>
      <c r="J75" s="44"/>
      <c r="K75" s="44"/>
      <c r="L75" s="46"/>
      <c r="M75" s="45"/>
      <c r="N75" s="44"/>
      <c r="O75" s="44"/>
      <c r="P75" s="73"/>
      <c r="Q75" s="45"/>
      <c r="R75" s="44"/>
      <c r="S75" s="44"/>
      <c r="T75" s="71"/>
      <c r="U75" s="45"/>
      <c r="V75" s="5"/>
      <c r="W75" s="5"/>
      <c r="X75" s="53"/>
      <c r="Y75" s="49"/>
      <c r="Z75" s="35"/>
      <c r="AA75" s="35"/>
      <c r="AB75" s="48"/>
      <c r="AC75" s="187" t="s">
        <v>65</v>
      </c>
      <c r="AD75" s="54" t="s">
        <v>118</v>
      </c>
      <c r="AF75" s="39"/>
    </row>
    <row r="76" spans="1:32" s="38" customFormat="1" ht="14.1" customHeight="1" x14ac:dyDescent="0.2">
      <c r="A76" s="40" t="s">
        <v>231</v>
      </c>
      <c r="B76" s="206" t="s">
        <v>41</v>
      </c>
      <c r="C76" s="206" t="s">
        <v>359</v>
      </c>
      <c r="D76" s="208" t="s">
        <v>40</v>
      </c>
      <c r="E76" s="45"/>
      <c r="F76" s="44"/>
      <c r="G76" s="44"/>
      <c r="H76" s="46"/>
      <c r="I76" s="43">
        <v>0</v>
      </c>
      <c r="J76" s="44">
        <v>2</v>
      </c>
      <c r="K76" s="44" t="s">
        <v>19</v>
      </c>
      <c r="L76" s="46">
        <v>1</v>
      </c>
      <c r="M76" s="45"/>
      <c r="N76" s="44"/>
      <c r="O76" s="44"/>
      <c r="P76" s="46"/>
      <c r="Q76" s="45"/>
      <c r="R76" s="44"/>
      <c r="S76" s="44"/>
      <c r="T76" s="71"/>
      <c r="U76" s="204"/>
      <c r="V76" s="35"/>
      <c r="W76" s="35"/>
      <c r="X76" s="48"/>
      <c r="Y76" s="49"/>
      <c r="Z76" s="35"/>
      <c r="AA76" s="35"/>
      <c r="AB76" s="48"/>
      <c r="AC76" s="187" t="s">
        <v>65</v>
      </c>
      <c r="AD76" s="54" t="s">
        <v>118</v>
      </c>
      <c r="AF76" s="39"/>
    </row>
    <row r="77" spans="1:32" s="38" customFormat="1" ht="14.1" customHeight="1" x14ac:dyDescent="0.2">
      <c r="A77" s="40" t="s">
        <v>232</v>
      </c>
      <c r="B77" s="206" t="s">
        <v>42</v>
      </c>
      <c r="C77" s="206" t="s">
        <v>360</v>
      </c>
      <c r="D77" s="208" t="s">
        <v>41</v>
      </c>
      <c r="E77" s="45"/>
      <c r="F77" s="44"/>
      <c r="G77" s="44"/>
      <c r="H77" s="46"/>
      <c r="I77" s="43"/>
      <c r="J77" s="44"/>
      <c r="K77" s="44"/>
      <c r="L77" s="46"/>
      <c r="M77" s="45">
        <v>0</v>
      </c>
      <c r="N77" s="44">
        <v>2</v>
      </c>
      <c r="O77" s="44" t="s">
        <v>19</v>
      </c>
      <c r="P77" s="46">
        <v>1</v>
      </c>
      <c r="Q77" s="45"/>
      <c r="R77" s="44"/>
      <c r="S77" s="44"/>
      <c r="T77" s="71"/>
      <c r="U77" s="204"/>
      <c r="V77" s="35"/>
      <c r="W77" s="35"/>
      <c r="X77" s="48"/>
      <c r="Y77" s="49"/>
      <c r="Z77" s="35"/>
      <c r="AA77" s="35"/>
      <c r="AB77" s="48"/>
      <c r="AC77" s="187" t="s">
        <v>65</v>
      </c>
      <c r="AD77" s="54" t="s">
        <v>118</v>
      </c>
      <c r="AF77" s="39"/>
    </row>
    <row r="78" spans="1:32" s="38" customFormat="1" ht="14.1" customHeight="1" x14ac:dyDescent="0.2">
      <c r="A78" s="40" t="s">
        <v>233</v>
      </c>
      <c r="B78" s="206" t="s">
        <v>43</v>
      </c>
      <c r="C78" s="206" t="s">
        <v>361</v>
      </c>
      <c r="D78" s="208" t="s">
        <v>42</v>
      </c>
      <c r="E78" s="45"/>
      <c r="F78" s="44"/>
      <c r="G78" s="44"/>
      <c r="H78" s="46"/>
      <c r="I78" s="43"/>
      <c r="J78" s="44"/>
      <c r="K78" s="44"/>
      <c r="L78" s="46"/>
      <c r="M78" s="45"/>
      <c r="N78" s="44"/>
      <c r="O78" s="44"/>
      <c r="P78" s="46"/>
      <c r="Q78" s="45">
        <v>0</v>
      </c>
      <c r="R78" s="44">
        <v>2</v>
      </c>
      <c r="S78" s="44" t="s">
        <v>19</v>
      </c>
      <c r="T78" s="71">
        <v>1</v>
      </c>
      <c r="U78" s="204"/>
      <c r="V78" s="35"/>
      <c r="W78" s="35"/>
      <c r="X78" s="48"/>
      <c r="Y78" s="49"/>
      <c r="Z78" s="35"/>
      <c r="AA78" s="35"/>
      <c r="AB78" s="48"/>
      <c r="AC78" s="187" t="s">
        <v>65</v>
      </c>
      <c r="AD78" s="54" t="s">
        <v>118</v>
      </c>
      <c r="AF78" s="39"/>
    </row>
    <row r="79" spans="1:32" s="38" customFormat="1" ht="14.1" customHeight="1" x14ac:dyDescent="0.2">
      <c r="A79" s="40" t="s">
        <v>234</v>
      </c>
      <c r="B79" s="206" t="s">
        <v>87</v>
      </c>
      <c r="C79" s="280" t="s">
        <v>353</v>
      </c>
      <c r="D79" s="205"/>
      <c r="E79" s="45">
        <v>0</v>
      </c>
      <c r="F79" s="44">
        <v>2</v>
      </c>
      <c r="G79" s="44" t="s">
        <v>19</v>
      </c>
      <c r="H79" s="46">
        <v>1</v>
      </c>
      <c r="I79" s="43"/>
      <c r="J79" s="44"/>
      <c r="K79" s="44"/>
      <c r="L79" s="46"/>
      <c r="M79" s="45"/>
      <c r="N79" s="44"/>
      <c r="O79" s="44"/>
      <c r="P79" s="46"/>
      <c r="Q79" s="45"/>
      <c r="R79" s="44"/>
      <c r="S79" s="44"/>
      <c r="T79" s="71"/>
      <c r="U79" s="204"/>
      <c r="V79" s="35"/>
      <c r="W79" s="35"/>
      <c r="X79" s="48"/>
      <c r="Y79" s="49"/>
      <c r="Z79" s="35"/>
      <c r="AA79" s="35"/>
      <c r="AB79" s="48"/>
      <c r="AC79" s="187" t="s">
        <v>144</v>
      </c>
      <c r="AD79" s="54" t="s">
        <v>104</v>
      </c>
      <c r="AF79" s="39"/>
    </row>
    <row r="80" spans="1:32" s="38" customFormat="1" ht="14.1" customHeight="1" x14ac:dyDescent="0.2">
      <c r="A80" s="40" t="s">
        <v>235</v>
      </c>
      <c r="B80" s="206" t="s">
        <v>88</v>
      </c>
      <c r="C80" s="206" t="s">
        <v>354</v>
      </c>
      <c r="D80" s="208" t="s">
        <v>87</v>
      </c>
      <c r="E80" s="45"/>
      <c r="F80" s="44"/>
      <c r="G80" s="44"/>
      <c r="H80" s="46"/>
      <c r="I80" s="43">
        <v>0</v>
      </c>
      <c r="J80" s="44">
        <v>2</v>
      </c>
      <c r="K80" s="44" t="s">
        <v>19</v>
      </c>
      <c r="L80" s="46">
        <v>1</v>
      </c>
      <c r="M80" s="45"/>
      <c r="N80" s="44"/>
      <c r="O80" s="44"/>
      <c r="P80" s="46"/>
      <c r="Q80" s="45"/>
      <c r="R80" s="44"/>
      <c r="S80" s="44"/>
      <c r="T80" s="71"/>
      <c r="U80" s="204"/>
      <c r="V80" s="35"/>
      <c r="W80" s="35"/>
      <c r="X80" s="48"/>
      <c r="Y80" s="49"/>
      <c r="Z80" s="35"/>
      <c r="AA80" s="35"/>
      <c r="AB80" s="48"/>
      <c r="AC80" s="187" t="s">
        <v>144</v>
      </c>
      <c r="AD80" s="54" t="s">
        <v>104</v>
      </c>
      <c r="AF80" s="39"/>
    </row>
    <row r="81" spans="1:32" s="38" customFormat="1" ht="14.1" customHeight="1" x14ac:dyDescent="0.2">
      <c r="A81" s="87" t="s">
        <v>236</v>
      </c>
      <c r="B81" s="208" t="s">
        <v>55</v>
      </c>
      <c r="C81" s="208" t="s">
        <v>362</v>
      </c>
      <c r="D81" s="207"/>
      <c r="E81" s="204"/>
      <c r="F81" s="209"/>
      <c r="G81" s="209"/>
      <c r="H81" s="210"/>
      <c r="I81" s="202"/>
      <c r="J81" s="209"/>
      <c r="K81" s="209"/>
      <c r="L81" s="210"/>
      <c r="M81" s="45">
        <v>0</v>
      </c>
      <c r="N81" s="44">
        <v>2</v>
      </c>
      <c r="O81" s="44" t="s">
        <v>19</v>
      </c>
      <c r="P81" s="46">
        <v>1</v>
      </c>
      <c r="Q81" s="204"/>
      <c r="R81" s="209"/>
      <c r="S81" s="209"/>
      <c r="T81" s="211"/>
      <c r="U81" s="45"/>
      <c r="V81" s="5"/>
      <c r="W81" s="5"/>
      <c r="X81" s="65"/>
      <c r="Y81" s="66"/>
      <c r="Z81" s="5"/>
      <c r="AA81" s="5"/>
      <c r="AB81" s="53"/>
      <c r="AC81" s="187" t="s">
        <v>65</v>
      </c>
      <c r="AD81" s="54" t="s">
        <v>118</v>
      </c>
      <c r="AF81" s="39"/>
    </row>
    <row r="82" spans="1:32" s="38" customFormat="1" ht="14.1" customHeight="1" x14ac:dyDescent="0.2">
      <c r="A82" s="88" t="s">
        <v>237</v>
      </c>
      <c r="B82" s="208" t="s">
        <v>56</v>
      </c>
      <c r="C82" s="208" t="s">
        <v>363</v>
      </c>
      <c r="D82" s="232" t="s">
        <v>55</v>
      </c>
      <c r="E82" s="204"/>
      <c r="F82" s="209"/>
      <c r="G82" s="209"/>
      <c r="H82" s="210"/>
      <c r="I82" s="202"/>
      <c r="J82" s="209"/>
      <c r="K82" s="209"/>
      <c r="L82" s="210"/>
      <c r="M82" s="204"/>
      <c r="N82" s="209"/>
      <c r="O82" s="209"/>
      <c r="P82" s="210"/>
      <c r="Q82" s="45">
        <v>0</v>
      </c>
      <c r="R82" s="44">
        <v>2</v>
      </c>
      <c r="S82" s="44" t="s">
        <v>19</v>
      </c>
      <c r="T82" s="46">
        <v>1</v>
      </c>
      <c r="U82" s="45"/>
      <c r="V82" s="5"/>
      <c r="W82" s="5"/>
      <c r="X82" s="53"/>
      <c r="Y82" s="66"/>
      <c r="Z82" s="5"/>
      <c r="AA82" s="5"/>
      <c r="AB82" s="53"/>
      <c r="AC82" s="187" t="s">
        <v>65</v>
      </c>
      <c r="AD82" s="54" t="s">
        <v>118</v>
      </c>
      <c r="AF82" s="39"/>
    </row>
    <row r="83" spans="1:32" s="38" customFormat="1" ht="14.1" customHeight="1" thickBot="1" x14ac:dyDescent="0.25">
      <c r="A83" s="31" t="s">
        <v>238</v>
      </c>
      <c r="B83" s="206" t="s">
        <v>114</v>
      </c>
      <c r="C83" s="280" t="s">
        <v>355</v>
      </c>
      <c r="D83" s="88"/>
      <c r="E83" s="24"/>
      <c r="F83" s="23"/>
      <c r="G83" s="23"/>
      <c r="H83" s="25"/>
      <c r="I83" s="22">
        <v>1</v>
      </c>
      <c r="J83" s="23">
        <v>2</v>
      </c>
      <c r="K83" s="23" t="s">
        <v>19</v>
      </c>
      <c r="L83" s="25">
        <v>1</v>
      </c>
      <c r="M83" s="24"/>
      <c r="N83" s="23"/>
      <c r="O83" s="23"/>
      <c r="P83" s="25"/>
      <c r="Q83" s="24"/>
      <c r="R83" s="23"/>
      <c r="S83" s="23"/>
      <c r="T83" s="67"/>
      <c r="U83" s="24"/>
      <c r="V83" s="68"/>
      <c r="W83" s="68"/>
      <c r="X83" s="70"/>
      <c r="Y83" s="69"/>
      <c r="Z83" s="68"/>
      <c r="AA83" s="68"/>
      <c r="AB83" s="70"/>
      <c r="AC83" s="187" t="s">
        <v>157</v>
      </c>
      <c r="AD83" s="54" t="s">
        <v>119</v>
      </c>
      <c r="AF83" s="39"/>
    </row>
    <row r="84" spans="1:32" s="38" customFormat="1" ht="14.1" customHeight="1" thickBot="1" x14ac:dyDescent="0.25">
      <c r="A84" s="55" t="s">
        <v>201</v>
      </c>
      <c r="B84" s="56" t="s">
        <v>17</v>
      </c>
      <c r="C84" s="56"/>
      <c r="D84" s="89">
        <v>20</v>
      </c>
      <c r="E84" s="58">
        <f>SUM(E61:E83)</f>
        <v>1</v>
      </c>
      <c r="F84" s="59">
        <f>SUM(F61:F83)</f>
        <v>13</v>
      </c>
      <c r="G84" s="59"/>
      <c r="H84" s="61">
        <f>SUM(H61:H83)</f>
        <v>5</v>
      </c>
      <c r="I84" s="58">
        <f>SUM(I61:I83)</f>
        <v>2</v>
      </c>
      <c r="J84" s="59">
        <f>SUM(J61:J83)</f>
        <v>15</v>
      </c>
      <c r="K84" s="59"/>
      <c r="L84" s="61">
        <f>SUM(L61:L83)</f>
        <v>6</v>
      </c>
      <c r="M84" s="58">
        <f>SUM(M61:M83)</f>
        <v>0</v>
      </c>
      <c r="N84" s="59">
        <f>SUM(N61:N83)</f>
        <v>16</v>
      </c>
      <c r="O84" s="59"/>
      <c r="P84" s="61">
        <f>SUM(P61:P83)</f>
        <v>5</v>
      </c>
      <c r="Q84" s="58">
        <f>SUM(Q61:Q83)</f>
        <v>0</v>
      </c>
      <c r="R84" s="59">
        <f>SUM(R61:R83)</f>
        <v>16</v>
      </c>
      <c r="S84" s="59"/>
      <c r="T84" s="61">
        <f>SUM(T61:T83)</f>
        <v>5</v>
      </c>
      <c r="U84" s="58">
        <f>SUM(U61:U83)</f>
        <v>0</v>
      </c>
      <c r="V84" s="59">
        <f>SUM(V61:V83)</f>
        <v>4</v>
      </c>
      <c r="W84" s="59"/>
      <c r="X84" s="60">
        <f>SUM(X61:X83)</f>
        <v>1</v>
      </c>
      <c r="Y84" s="58">
        <f>SUM(Y61:Y83)</f>
        <v>0</v>
      </c>
      <c r="Z84" s="59">
        <f>SUM(Z61:Z83)</f>
        <v>4</v>
      </c>
      <c r="AA84" s="59"/>
      <c r="AB84" s="61">
        <f>SUM(AB61:AB83)</f>
        <v>1</v>
      </c>
      <c r="AC84" s="62"/>
      <c r="AD84" s="63"/>
      <c r="AF84" s="39"/>
    </row>
    <row r="85" spans="1:32" s="38" customFormat="1" ht="27.95" customHeight="1" thickBot="1" x14ac:dyDescent="0.25">
      <c r="A85" s="309" t="s">
        <v>89</v>
      </c>
      <c r="B85" s="310"/>
      <c r="C85" s="310"/>
      <c r="D85" s="310"/>
      <c r="E85" s="310"/>
      <c r="F85" s="310"/>
      <c r="G85" s="310"/>
      <c r="H85" s="310"/>
      <c r="I85" s="310"/>
      <c r="J85" s="310"/>
      <c r="K85" s="310"/>
      <c r="L85" s="310"/>
      <c r="M85" s="310"/>
      <c r="N85" s="310"/>
      <c r="O85" s="310"/>
      <c r="P85" s="310"/>
      <c r="Q85" s="310"/>
      <c r="R85" s="310"/>
      <c r="S85" s="310"/>
      <c r="T85" s="310"/>
      <c r="U85" s="310"/>
      <c r="V85" s="310"/>
      <c r="W85" s="310"/>
      <c r="X85" s="310"/>
      <c r="Y85" s="310"/>
      <c r="Z85" s="310"/>
      <c r="AA85" s="310"/>
      <c r="AB85" s="310"/>
      <c r="AC85" s="310"/>
      <c r="AD85" s="311"/>
      <c r="AF85" s="39"/>
    </row>
    <row r="86" spans="1:32" s="38" customFormat="1" ht="14.1" customHeight="1" x14ac:dyDescent="0.2">
      <c r="A86" s="19" t="s">
        <v>239</v>
      </c>
      <c r="B86" s="20" t="s">
        <v>18</v>
      </c>
      <c r="C86" s="20" t="s">
        <v>364</v>
      </c>
      <c r="D86" s="21"/>
      <c r="E86" s="22">
        <v>2</v>
      </c>
      <c r="F86" s="23">
        <v>0</v>
      </c>
      <c r="G86" s="23" t="s">
        <v>15</v>
      </c>
      <c r="H86" s="25">
        <v>1</v>
      </c>
      <c r="I86" s="24"/>
      <c r="J86" s="23"/>
      <c r="K86" s="23"/>
      <c r="L86" s="25"/>
      <c r="M86" s="24"/>
      <c r="N86" s="23"/>
      <c r="O86" s="23"/>
      <c r="P86" s="25"/>
      <c r="Q86" s="24"/>
      <c r="R86" s="23"/>
      <c r="S86" s="23"/>
      <c r="T86" s="25"/>
      <c r="U86" s="24"/>
      <c r="V86" s="26"/>
      <c r="W86" s="26"/>
      <c r="X86" s="27"/>
      <c r="Y86" s="28"/>
      <c r="Z86" s="26"/>
      <c r="AA86" s="26"/>
      <c r="AB86" s="27"/>
      <c r="AC86" s="29" t="s">
        <v>69</v>
      </c>
      <c r="AD86" s="30" t="s">
        <v>102</v>
      </c>
      <c r="AF86" s="39"/>
    </row>
    <row r="87" spans="1:32" s="38" customFormat="1" ht="14.1" customHeight="1" x14ac:dyDescent="0.2">
      <c r="A87" s="31" t="s">
        <v>240</v>
      </c>
      <c r="B87" s="32" t="s">
        <v>20</v>
      </c>
      <c r="C87" s="32" t="s">
        <v>365</v>
      </c>
      <c r="D87" s="33" t="s">
        <v>18</v>
      </c>
      <c r="E87" s="34"/>
      <c r="F87" s="35"/>
      <c r="G87" s="35"/>
      <c r="H87" s="36"/>
      <c r="I87" s="24">
        <v>2</v>
      </c>
      <c r="J87" s="23">
        <v>0</v>
      </c>
      <c r="K87" s="23" t="s">
        <v>15</v>
      </c>
      <c r="L87" s="25">
        <v>1</v>
      </c>
      <c r="M87" s="24"/>
      <c r="N87" s="23"/>
      <c r="O87" s="23"/>
      <c r="P87" s="25"/>
      <c r="Q87" s="24"/>
      <c r="R87" s="23"/>
      <c r="S87" s="23"/>
      <c r="T87" s="25"/>
      <c r="U87" s="37"/>
      <c r="V87" s="26"/>
      <c r="W87" s="26"/>
      <c r="X87" s="27"/>
      <c r="Y87" s="28"/>
      <c r="Z87" s="26"/>
      <c r="AA87" s="26"/>
      <c r="AB87" s="27"/>
      <c r="AC87" s="29" t="s">
        <v>69</v>
      </c>
      <c r="AD87" s="30" t="s">
        <v>102</v>
      </c>
      <c r="AF87" s="39"/>
    </row>
    <row r="88" spans="1:32" s="38" customFormat="1" ht="14.1" customHeight="1" x14ac:dyDescent="0.2">
      <c r="A88" s="40" t="s">
        <v>241</v>
      </c>
      <c r="B88" s="41" t="s">
        <v>31</v>
      </c>
      <c r="C88" s="41" t="s">
        <v>366</v>
      </c>
      <c r="D88" s="42" t="s">
        <v>20</v>
      </c>
      <c r="E88" s="43"/>
      <c r="F88" s="44"/>
      <c r="G88" s="44"/>
      <c r="H88" s="46"/>
      <c r="I88" s="45"/>
      <c r="J88" s="44"/>
      <c r="K88" s="44"/>
      <c r="L88" s="46"/>
      <c r="M88" s="45">
        <v>2</v>
      </c>
      <c r="N88" s="44">
        <v>0</v>
      </c>
      <c r="O88" s="44" t="s">
        <v>15</v>
      </c>
      <c r="P88" s="46">
        <v>1</v>
      </c>
      <c r="Q88" s="45"/>
      <c r="R88" s="44"/>
      <c r="S88" s="44"/>
      <c r="T88" s="46"/>
      <c r="U88" s="47"/>
      <c r="V88" s="35"/>
      <c r="W88" s="35"/>
      <c r="X88" s="48"/>
      <c r="Y88" s="49"/>
      <c r="Z88" s="35"/>
      <c r="AA88" s="35"/>
      <c r="AB88" s="48"/>
      <c r="AC88" s="29" t="s">
        <v>69</v>
      </c>
      <c r="AD88" s="30" t="s">
        <v>102</v>
      </c>
      <c r="AF88" s="39"/>
    </row>
    <row r="89" spans="1:32" s="38" customFormat="1" ht="14.1" customHeight="1" x14ac:dyDescent="0.2">
      <c r="A89" s="40" t="s">
        <v>242</v>
      </c>
      <c r="B89" s="41" t="s">
        <v>32</v>
      </c>
      <c r="C89" s="41" t="s">
        <v>367</v>
      </c>
      <c r="D89" s="50" t="s">
        <v>31</v>
      </c>
      <c r="E89" s="43"/>
      <c r="F89" s="44"/>
      <c r="G89" s="44"/>
      <c r="H89" s="46"/>
      <c r="I89" s="45"/>
      <c r="J89" s="44"/>
      <c r="K89" s="44"/>
      <c r="L89" s="46"/>
      <c r="M89" s="45"/>
      <c r="N89" s="44"/>
      <c r="O89" s="44"/>
      <c r="P89" s="46"/>
      <c r="Q89" s="45">
        <v>2</v>
      </c>
      <c r="R89" s="44">
        <v>0</v>
      </c>
      <c r="S89" s="44" t="s">
        <v>15</v>
      </c>
      <c r="T89" s="46">
        <v>1</v>
      </c>
      <c r="U89" s="47"/>
      <c r="V89" s="35"/>
      <c r="W89" s="35"/>
      <c r="X89" s="48"/>
      <c r="Y89" s="49"/>
      <c r="Z89" s="35"/>
      <c r="AA89" s="35"/>
      <c r="AB89" s="48"/>
      <c r="AC89" s="29" t="s">
        <v>69</v>
      </c>
      <c r="AD89" s="30" t="s">
        <v>102</v>
      </c>
      <c r="AF89" s="39"/>
    </row>
    <row r="90" spans="1:32" s="38" customFormat="1" ht="14.1" customHeight="1" x14ac:dyDescent="0.2">
      <c r="A90" s="40" t="s">
        <v>243</v>
      </c>
      <c r="B90" s="41" t="s">
        <v>33</v>
      </c>
      <c r="C90" s="41" t="s">
        <v>368</v>
      </c>
      <c r="D90" s="42" t="s">
        <v>32</v>
      </c>
      <c r="E90" s="43"/>
      <c r="F90" s="44"/>
      <c r="G90" s="44"/>
      <c r="H90" s="46"/>
      <c r="I90" s="45"/>
      <c r="J90" s="44"/>
      <c r="K90" s="44"/>
      <c r="L90" s="46"/>
      <c r="M90" s="45"/>
      <c r="N90" s="44"/>
      <c r="O90" s="44"/>
      <c r="P90" s="46"/>
      <c r="Q90" s="45"/>
      <c r="R90" s="44"/>
      <c r="S90" s="44"/>
      <c r="T90" s="46"/>
      <c r="U90" s="52">
        <v>2</v>
      </c>
      <c r="V90" s="5">
        <v>0</v>
      </c>
      <c r="W90" s="5" t="s">
        <v>15</v>
      </c>
      <c r="X90" s="53">
        <v>1</v>
      </c>
      <c r="Y90" s="49"/>
      <c r="Z90" s="35"/>
      <c r="AA90" s="35"/>
      <c r="AB90" s="48"/>
      <c r="AC90" s="29" t="s">
        <v>69</v>
      </c>
      <c r="AD90" s="30" t="s">
        <v>103</v>
      </c>
      <c r="AF90" s="39"/>
    </row>
    <row r="91" spans="1:32" s="38" customFormat="1" ht="14.1" customHeight="1" x14ac:dyDescent="0.2">
      <c r="A91" s="40" t="s">
        <v>244</v>
      </c>
      <c r="B91" s="41" t="s">
        <v>34</v>
      </c>
      <c r="C91" s="41" t="s">
        <v>369</v>
      </c>
      <c r="D91" s="51"/>
      <c r="E91" s="43"/>
      <c r="F91" s="44"/>
      <c r="G91" s="44"/>
      <c r="H91" s="46"/>
      <c r="I91" s="45"/>
      <c r="J91" s="44"/>
      <c r="K91" s="44"/>
      <c r="L91" s="25"/>
      <c r="M91" s="45"/>
      <c r="N91" s="44"/>
      <c r="O91" s="44"/>
      <c r="P91" s="46"/>
      <c r="Q91" s="45"/>
      <c r="R91" s="44"/>
      <c r="S91" s="44"/>
      <c r="T91" s="46"/>
      <c r="U91" s="52">
        <v>0</v>
      </c>
      <c r="V91" s="5">
        <v>0</v>
      </c>
      <c r="W91" s="5" t="s">
        <v>35</v>
      </c>
      <c r="X91" s="53">
        <v>0</v>
      </c>
      <c r="Y91" s="49"/>
      <c r="Z91" s="35"/>
      <c r="AA91" s="35"/>
      <c r="AB91" s="48"/>
      <c r="AC91" s="29" t="s">
        <v>69</v>
      </c>
      <c r="AD91" s="30" t="s">
        <v>102</v>
      </c>
      <c r="AF91" s="39"/>
    </row>
    <row r="92" spans="1:32" s="38" customFormat="1" ht="14.1" customHeight="1" x14ac:dyDescent="0.2">
      <c r="A92" s="40" t="s">
        <v>245</v>
      </c>
      <c r="B92" s="41" t="s">
        <v>125</v>
      </c>
      <c r="C92" s="41" t="s">
        <v>370</v>
      </c>
      <c r="D92" s="51"/>
      <c r="E92" s="43"/>
      <c r="F92" s="44"/>
      <c r="G92" s="44"/>
      <c r="H92" s="46"/>
      <c r="I92" s="45"/>
      <c r="J92" s="44"/>
      <c r="K92" s="44"/>
      <c r="L92" s="25"/>
      <c r="M92" s="45"/>
      <c r="N92" s="44"/>
      <c r="O92" s="44"/>
      <c r="P92" s="46"/>
      <c r="Q92" s="45"/>
      <c r="R92" s="44"/>
      <c r="S92" s="44"/>
      <c r="T92" s="46"/>
      <c r="U92" s="52"/>
      <c r="V92" s="5"/>
      <c r="W92" s="5"/>
      <c r="X92" s="53"/>
      <c r="Y92" s="66">
        <v>2</v>
      </c>
      <c r="Z92" s="5">
        <v>0</v>
      </c>
      <c r="AA92" s="5" t="s">
        <v>15</v>
      </c>
      <c r="AB92" s="53">
        <v>1</v>
      </c>
      <c r="AC92" s="29" t="s">
        <v>69</v>
      </c>
      <c r="AD92" s="30" t="s">
        <v>103</v>
      </c>
      <c r="AF92" s="39"/>
    </row>
    <row r="93" spans="1:32" s="38" customFormat="1" ht="14.1" customHeight="1" x14ac:dyDescent="0.2">
      <c r="A93" s="40" t="s">
        <v>310</v>
      </c>
      <c r="B93" s="41" t="s">
        <v>21</v>
      </c>
      <c r="C93" s="41" t="s">
        <v>371</v>
      </c>
      <c r="D93" s="51"/>
      <c r="E93" s="43">
        <v>1</v>
      </c>
      <c r="F93" s="44">
        <v>1</v>
      </c>
      <c r="G93" s="44" t="s">
        <v>15</v>
      </c>
      <c r="H93" s="46">
        <v>1</v>
      </c>
      <c r="I93" s="45"/>
      <c r="J93" s="44"/>
      <c r="K93" s="44"/>
      <c r="L93" s="25"/>
      <c r="M93" s="45"/>
      <c r="N93" s="44"/>
      <c r="O93" s="44"/>
      <c r="P93" s="46"/>
      <c r="Q93" s="45"/>
      <c r="R93" s="44"/>
      <c r="S93" s="44"/>
      <c r="T93" s="46"/>
      <c r="U93" s="47"/>
      <c r="V93" s="35"/>
      <c r="W93" s="35"/>
      <c r="X93" s="48"/>
      <c r="Y93" s="49"/>
      <c r="Z93" s="35"/>
      <c r="AA93" s="35"/>
      <c r="AB93" s="48"/>
      <c r="AC93" s="29" t="s">
        <v>69</v>
      </c>
      <c r="AD93" s="30" t="s">
        <v>102</v>
      </c>
      <c r="AF93" s="39"/>
    </row>
    <row r="94" spans="1:32" s="38" customFormat="1" ht="14.1" customHeight="1" x14ac:dyDescent="0.2">
      <c r="A94" s="40" t="s">
        <v>311</v>
      </c>
      <c r="B94" s="41" t="s">
        <v>22</v>
      </c>
      <c r="C94" s="41" t="s">
        <v>372</v>
      </c>
      <c r="D94" s="42" t="s">
        <v>21</v>
      </c>
      <c r="E94" s="43"/>
      <c r="F94" s="44"/>
      <c r="G94" s="44"/>
      <c r="H94" s="46"/>
      <c r="I94" s="45">
        <v>1</v>
      </c>
      <c r="J94" s="44">
        <v>1</v>
      </c>
      <c r="K94" s="44" t="s">
        <v>15</v>
      </c>
      <c r="L94" s="25">
        <v>1</v>
      </c>
      <c r="M94" s="45"/>
      <c r="N94" s="44"/>
      <c r="O94" s="44"/>
      <c r="P94" s="46"/>
      <c r="Q94" s="45"/>
      <c r="R94" s="44"/>
      <c r="S94" s="44"/>
      <c r="T94" s="46"/>
      <c r="U94" s="47"/>
      <c r="V94" s="35"/>
      <c r="W94" s="35"/>
      <c r="X94" s="48"/>
      <c r="Y94" s="49"/>
      <c r="Z94" s="35"/>
      <c r="AA94" s="35"/>
      <c r="AB94" s="48"/>
      <c r="AC94" s="29" t="s">
        <v>69</v>
      </c>
      <c r="AD94" s="30" t="s">
        <v>102</v>
      </c>
      <c r="AF94" s="39"/>
    </row>
    <row r="95" spans="1:32" s="38" customFormat="1" ht="14.1" customHeight="1" x14ac:dyDescent="0.2">
      <c r="A95" s="40" t="s">
        <v>312</v>
      </c>
      <c r="B95" s="41" t="s">
        <v>168</v>
      </c>
      <c r="C95" s="41" t="s">
        <v>373</v>
      </c>
      <c r="D95" s="42" t="s">
        <v>22</v>
      </c>
      <c r="E95" s="43"/>
      <c r="F95" s="44"/>
      <c r="G95" s="44"/>
      <c r="H95" s="46"/>
      <c r="I95" s="45"/>
      <c r="J95" s="44"/>
      <c r="K95" s="44"/>
      <c r="L95" s="25"/>
      <c r="M95" s="45">
        <v>1</v>
      </c>
      <c r="N95" s="44">
        <v>1</v>
      </c>
      <c r="O95" s="44" t="s">
        <v>15</v>
      </c>
      <c r="P95" s="46">
        <v>1</v>
      </c>
      <c r="Q95" s="45"/>
      <c r="R95" s="44"/>
      <c r="S95" s="44"/>
      <c r="T95" s="46"/>
      <c r="U95" s="47"/>
      <c r="V95" s="35"/>
      <c r="W95" s="35"/>
      <c r="X95" s="48"/>
      <c r="Y95" s="49"/>
      <c r="Z95" s="35"/>
      <c r="AA95" s="35"/>
      <c r="AB95" s="48"/>
      <c r="AC95" s="29" t="s">
        <v>69</v>
      </c>
      <c r="AD95" s="30" t="s">
        <v>102</v>
      </c>
      <c r="AF95" s="39"/>
    </row>
    <row r="96" spans="1:32" s="38" customFormat="1" ht="14.1" customHeight="1" x14ac:dyDescent="0.2">
      <c r="A96" s="40" t="s">
        <v>246</v>
      </c>
      <c r="B96" s="41" t="s">
        <v>150</v>
      </c>
      <c r="C96" s="41" t="s">
        <v>374</v>
      </c>
      <c r="D96" s="42"/>
      <c r="E96" s="43">
        <v>2</v>
      </c>
      <c r="F96" s="44">
        <v>0</v>
      </c>
      <c r="G96" s="44" t="s">
        <v>15</v>
      </c>
      <c r="H96" s="46">
        <v>1</v>
      </c>
      <c r="I96" s="45"/>
      <c r="J96" s="44"/>
      <c r="K96" s="44"/>
      <c r="L96" s="25"/>
      <c r="M96" s="45"/>
      <c r="N96" s="44"/>
      <c r="O96" s="44"/>
      <c r="P96" s="46"/>
      <c r="Q96" s="45"/>
      <c r="R96" s="44"/>
      <c r="S96" s="44"/>
      <c r="T96" s="46"/>
      <c r="U96" s="47"/>
      <c r="V96" s="35"/>
      <c r="W96" s="35"/>
      <c r="X96" s="48"/>
      <c r="Y96" s="49"/>
      <c r="Z96" s="35"/>
      <c r="AA96" s="35"/>
      <c r="AB96" s="48"/>
      <c r="AC96" s="29" t="s">
        <v>65</v>
      </c>
      <c r="AD96" s="30" t="s">
        <v>64</v>
      </c>
      <c r="AF96" s="39"/>
    </row>
    <row r="97" spans="1:32" s="38" customFormat="1" ht="14.1" customHeight="1" thickBot="1" x14ac:dyDescent="0.25">
      <c r="A97" s="40" t="s">
        <v>247</v>
      </c>
      <c r="B97" s="41" t="s">
        <v>126</v>
      </c>
      <c r="C97" s="41" t="s">
        <v>375</v>
      </c>
      <c r="D97" s="42"/>
      <c r="E97" s="43"/>
      <c r="F97" s="44"/>
      <c r="G97" s="44"/>
      <c r="H97" s="46"/>
      <c r="I97" s="45">
        <v>1</v>
      </c>
      <c r="J97" s="44">
        <v>1</v>
      </c>
      <c r="K97" s="44" t="s">
        <v>15</v>
      </c>
      <c r="L97" s="25">
        <v>1</v>
      </c>
      <c r="M97" s="45"/>
      <c r="N97" s="44"/>
      <c r="O97" s="44"/>
      <c r="P97" s="46"/>
      <c r="Q97" s="45"/>
      <c r="R97" s="44"/>
      <c r="S97" s="44"/>
      <c r="T97" s="46"/>
      <c r="U97" s="47"/>
      <c r="V97" s="35"/>
      <c r="W97" s="35"/>
      <c r="X97" s="48"/>
      <c r="Y97" s="49"/>
      <c r="Z97" s="35"/>
      <c r="AA97" s="35"/>
      <c r="AB97" s="48"/>
      <c r="AC97" s="29" t="s">
        <v>159</v>
      </c>
      <c r="AD97" s="30" t="s">
        <v>158</v>
      </c>
      <c r="AF97" s="39"/>
    </row>
    <row r="98" spans="1:32" s="38" customFormat="1" ht="14.1" customHeight="1" thickBot="1" x14ac:dyDescent="0.25">
      <c r="A98" s="55" t="s">
        <v>201</v>
      </c>
      <c r="B98" s="56" t="s">
        <v>17</v>
      </c>
      <c r="C98" s="56"/>
      <c r="D98" s="57">
        <v>10</v>
      </c>
      <c r="E98" s="58">
        <f>SUM(E86:E97)</f>
        <v>5</v>
      </c>
      <c r="F98" s="59">
        <f>SUM(F86:F97)</f>
        <v>1</v>
      </c>
      <c r="G98" s="59"/>
      <c r="H98" s="60">
        <f>SUM(H86:H97)</f>
        <v>3</v>
      </c>
      <c r="I98" s="58">
        <f>SUM(I86:I97)</f>
        <v>4</v>
      </c>
      <c r="J98" s="59">
        <f>SUM(J86:J97)</f>
        <v>2</v>
      </c>
      <c r="K98" s="59"/>
      <c r="L98" s="60">
        <f>SUM(L86:L97)</f>
        <v>3</v>
      </c>
      <c r="M98" s="58">
        <f>SUM(M86:M97)</f>
        <v>3</v>
      </c>
      <c r="N98" s="59">
        <f>SUM(N86:N97)</f>
        <v>1</v>
      </c>
      <c r="O98" s="59"/>
      <c r="P98" s="61">
        <f>SUM(P86:P97)</f>
        <v>2</v>
      </c>
      <c r="Q98" s="58">
        <f>SUM(Q86:Q97)</f>
        <v>2</v>
      </c>
      <c r="R98" s="59">
        <f>SUM(R86:R97)</f>
        <v>0</v>
      </c>
      <c r="S98" s="59"/>
      <c r="T98" s="60">
        <f>SUM(T86:T97)</f>
        <v>1</v>
      </c>
      <c r="U98" s="58">
        <f>SUM(U86:U97)</f>
        <v>2</v>
      </c>
      <c r="V98" s="59">
        <f>SUM(V86:V97)</f>
        <v>0</v>
      </c>
      <c r="W98" s="59"/>
      <c r="X98" s="61">
        <f>SUM(X86:X97)</f>
        <v>1</v>
      </c>
      <c r="Y98" s="58">
        <f>SUM(Y86:Y97)</f>
        <v>2</v>
      </c>
      <c r="Z98" s="59">
        <f>SUM(Z86:Z97)</f>
        <v>0</v>
      </c>
      <c r="AA98" s="59"/>
      <c r="AB98" s="61">
        <f>SUM(AB86:AB97)</f>
        <v>1</v>
      </c>
      <c r="AC98" s="62"/>
      <c r="AD98" s="63"/>
      <c r="AF98" s="39"/>
    </row>
    <row r="99" spans="1:32" s="38" customFormat="1" ht="27.95" customHeight="1" thickBot="1" x14ac:dyDescent="0.25">
      <c r="A99" s="309" t="s">
        <v>161</v>
      </c>
      <c r="B99" s="310"/>
      <c r="C99" s="310"/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  <c r="Y99" s="310"/>
      <c r="Z99" s="310"/>
      <c r="AA99" s="310"/>
      <c r="AB99" s="310"/>
      <c r="AC99" s="310"/>
      <c r="AD99" s="311"/>
      <c r="AF99" s="39"/>
    </row>
    <row r="100" spans="1:32" s="9" customFormat="1" ht="13.5" customHeight="1" x14ac:dyDescent="0.2">
      <c r="A100" s="19" t="s">
        <v>248</v>
      </c>
      <c r="B100" s="20" t="s">
        <v>23</v>
      </c>
      <c r="C100" s="20" t="s">
        <v>376</v>
      </c>
      <c r="D100" s="21"/>
      <c r="E100" s="22">
        <v>1</v>
      </c>
      <c r="F100" s="23">
        <v>1</v>
      </c>
      <c r="G100" s="23" t="s">
        <v>15</v>
      </c>
      <c r="H100" s="25">
        <v>2</v>
      </c>
      <c r="I100" s="24"/>
      <c r="J100" s="23"/>
      <c r="K100" s="23"/>
      <c r="L100" s="25"/>
      <c r="M100" s="24"/>
      <c r="N100" s="23"/>
      <c r="O100" s="23"/>
      <c r="P100" s="25"/>
      <c r="Q100" s="24"/>
      <c r="R100" s="23"/>
      <c r="S100" s="23"/>
      <c r="T100" s="25"/>
      <c r="U100" s="24"/>
      <c r="V100" s="26"/>
      <c r="W100" s="26"/>
      <c r="X100" s="27"/>
      <c r="Y100" s="28"/>
      <c r="Z100" s="26"/>
      <c r="AA100" s="26"/>
      <c r="AB100" s="27"/>
      <c r="AC100" s="29" t="s">
        <v>65</v>
      </c>
      <c r="AD100" s="30" t="s">
        <v>64</v>
      </c>
      <c r="AF100" s="10"/>
    </row>
    <row r="101" spans="1:32" s="9" customFormat="1" ht="14.1" customHeight="1" x14ac:dyDescent="0.2">
      <c r="A101" s="31" t="s">
        <v>249</v>
      </c>
      <c r="B101" s="32" t="s">
        <v>24</v>
      </c>
      <c r="C101" s="32" t="s">
        <v>377</v>
      </c>
      <c r="D101" s="33" t="s">
        <v>23</v>
      </c>
      <c r="E101" s="34"/>
      <c r="F101" s="35"/>
      <c r="G101" s="35"/>
      <c r="H101" s="36"/>
      <c r="I101" s="24">
        <v>1</v>
      </c>
      <c r="J101" s="23">
        <v>1</v>
      </c>
      <c r="K101" s="23" t="s">
        <v>15</v>
      </c>
      <c r="L101" s="25">
        <v>2</v>
      </c>
      <c r="M101" s="24"/>
      <c r="N101" s="23"/>
      <c r="O101" s="23"/>
      <c r="P101" s="25"/>
      <c r="Q101" s="24"/>
      <c r="R101" s="23"/>
      <c r="S101" s="23"/>
      <c r="T101" s="25"/>
      <c r="U101" s="37"/>
      <c r="V101" s="26"/>
      <c r="W101" s="26"/>
      <c r="X101" s="27"/>
      <c r="Y101" s="28"/>
      <c r="Z101" s="26"/>
      <c r="AA101" s="26"/>
      <c r="AB101" s="27"/>
      <c r="AC101" s="29" t="s">
        <v>65</v>
      </c>
      <c r="AD101" s="30" t="s">
        <v>64</v>
      </c>
      <c r="AF101" s="10"/>
    </row>
    <row r="102" spans="1:32" s="38" customFormat="1" ht="14.1" customHeight="1" x14ac:dyDescent="0.2">
      <c r="A102" s="40" t="s">
        <v>250</v>
      </c>
      <c r="B102" s="41" t="s">
        <v>44</v>
      </c>
      <c r="C102" s="41" t="s">
        <v>378</v>
      </c>
      <c r="D102" s="42" t="s">
        <v>24</v>
      </c>
      <c r="E102" s="43"/>
      <c r="F102" s="44"/>
      <c r="G102" s="44"/>
      <c r="H102" s="46"/>
      <c r="I102" s="45"/>
      <c r="J102" s="44"/>
      <c r="K102" s="44"/>
      <c r="L102" s="46"/>
      <c r="M102" s="45">
        <v>1</v>
      </c>
      <c r="N102" s="44">
        <v>1</v>
      </c>
      <c r="O102" s="44" t="s">
        <v>15</v>
      </c>
      <c r="P102" s="46">
        <v>2</v>
      </c>
      <c r="Q102" s="45"/>
      <c r="R102" s="44"/>
      <c r="S102" s="44"/>
      <c r="T102" s="46"/>
      <c r="U102" s="47"/>
      <c r="V102" s="35"/>
      <c r="W102" s="35"/>
      <c r="X102" s="48"/>
      <c r="Y102" s="49"/>
      <c r="Z102" s="35"/>
      <c r="AA102" s="35"/>
      <c r="AB102" s="48"/>
      <c r="AC102" s="29" t="s">
        <v>65</v>
      </c>
      <c r="AD102" s="30" t="s">
        <v>64</v>
      </c>
      <c r="AF102" s="39"/>
    </row>
    <row r="103" spans="1:32" s="38" customFormat="1" ht="14.1" customHeight="1" x14ac:dyDescent="0.2">
      <c r="A103" s="40" t="s">
        <v>251</v>
      </c>
      <c r="B103" s="41" t="s">
        <v>45</v>
      </c>
      <c r="C103" s="41" t="s">
        <v>379</v>
      </c>
      <c r="D103" s="50" t="s">
        <v>44</v>
      </c>
      <c r="E103" s="43"/>
      <c r="F103" s="44"/>
      <c r="G103" s="44"/>
      <c r="H103" s="46"/>
      <c r="I103" s="45"/>
      <c r="J103" s="44"/>
      <c r="K103" s="44"/>
      <c r="L103" s="46"/>
      <c r="M103" s="45"/>
      <c r="N103" s="44"/>
      <c r="O103" s="44"/>
      <c r="P103" s="46"/>
      <c r="Q103" s="45">
        <v>1</v>
      </c>
      <c r="R103" s="44">
        <v>1</v>
      </c>
      <c r="S103" s="44" t="s">
        <v>15</v>
      </c>
      <c r="T103" s="46">
        <v>1</v>
      </c>
      <c r="U103" s="47"/>
      <c r="V103" s="35"/>
      <c r="W103" s="35"/>
      <c r="X103" s="48"/>
      <c r="Y103" s="49"/>
      <c r="Z103" s="35"/>
      <c r="AA103" s="35"/>
      <c r="AB103" s="48"/>
      <c r="AC103" s="29" t="s">
        <v>65</v>
      </c>
      <c r="AD103" s="30" t="s">
        <v>64</v>
      </c>
      <c r="AF103" s="39"/>
    </row>
    <row r="104" spans="1:32" s="38" customFormat="1" ht="14.1" customHeight="1" x14ac:dyDescent="0.2">
      <c r="A104" s="40" t="s">
        <v>252</v>
      </c>
      <c r="B104" s="41" t="s">
        <v>46</v>
      </c>
      <c r="C104" s="41" t="s">
        <v>380</v>
      </c>
      <c r="D104" s="42" t="s">
        <v>45</v>
      </c>
      <c r="E104" s="43"/>
      <c r="F104" s="44"/>
      <c r="G104" s="44"/>
      <c r="H104" s="46"/>
      <c r="I104" s="45"/>
      <c r="J104" s="44"/>
      <c r="K104" s="44"/>
      <c r="L104" s="46"/>
      <c r="M104" s="45"/>
      <c r="N104" s="44"/>
      <c r="O104" s="44"/>
      <c r="P104" s="46"/>
      <c r="Q104" s="45"/>
      <c r="R104" s="44"/>
      <c r="S104" s="44"/>
      <c r="T104" s="46"/>
      <c r="U104" s="47">
        <v>1</v>
      </c>
      <c r="V104" s="5">
        <v>1</v>
      </c>
      <c r="W104" s="5" t="s">
        <v>15</v>
      </c>
      <c r="X104" s="53">
        <v>1</v>
      </c>
      <c r="Y104" s="49"/>
      <c r="Z104" s="35"/>
      <c r="AA104" s="35"/>
      <c r="AB104" s="48"/>
      <c r="AC104" s="29" t="s">
        <v>65</v>
      </c>
      <c r="AD104" s="30" t="s">
        <v>64</v>
      </c>
      <c r="AF104" s="39"/>
    </row>
    <row r="105" spans="1:32" s="38" customFormat="1" ht="14.1" customHeight="1" x14ac:dyDescent="0.2">
      <c r="A105" s="40" t="s">
        <v>253</v>
      </c>
      <c r="B105" s="41" t="s">
        <v>127</v>
      </c>
      <c r="C105" s="41" t="s">
        <v>381</v>
      </c>
      <c r="D105" s="42" t="s">
        <v>46</v>
      </c>
      <c r="E105" s="43"/>
      <c r="F105" s="44"/>
      <c r="G105" s="44"/>
      <c r="H105" s="46"/>
      <c r="I105" s="45"/>
      <c r="J105" s="44"/>
      <c r="K105" s="44"/>
      <c r="L105" s="25"/>
      <c r="M105" s="45"/>
      <c r="N105" s="44"/>
      <c r="O105" s="44"/>
      <c r="P105" s="46"/>
      <c r="Q105" s="45"/>
      <c r="R105" s="44"/>
      <c r="S105" s="44"/>
      <c r="T105" s="46"/>
      <c r="U105" s="47"/>
      <c r="V105" s="35"/>
      <c r="W105" s="35"/>
      <c r="X105" s="48"/>
      <c r="Y105" s="66">
        <v>2</v>
      </c>
      <c r="Z105" s="5">
        <v>0</v>
      </c>
      <c r="AA105" s="5" t="s">
        <v>15</v>
      </c>
      <c r="AB105" s="53">
        <v>1</v>
      </c>
      <c r="AC105" s="29" t="s">
        <v>65</v>
      </c>
      <c r="AD105" s="30" t="s">
        <v>64</v>
      </c>
      <c r="AF105" s="39"/>
    </row>
    <row r="106" spans="1:32" s="38" customFormat="1" ht="14.1" customHeight="1" x14ac:dyDescent="0.2">
      <c r="A106" s="40" t="s">
        <v>254</v>
      </c>
      <c r="B106" s="41" t="s">
        <v>47</v>
      </c>
      <c r="C106" s="41" t="s">
        <v>382</v>
      </c>
      <c r="D106" s="51"/>
      <c r="E106" s="43"/>
      <c r="F106" s="44"/>
      <c r="G106" s="44"/>
      <c r="H106" s="46"/>
      <c r="I106" s="45"/>
      <c r="J106" s="44"/>
      <c r="K106" s="44"/>
      <c r="L106" s="25"/>
      <c r="M106" s="45"/>
      <c r="N106" s="44"/>
      <c r="O106" s="44"/>
      <c r="P106" s="46"/>
      <c r="Q106" s="45"/>
      <c r="R106" s="44"/>
      <c r="S106" s="44"/>
      <c r="T106" s="46"/>
      <c r="U106" s="47"/>
      <c r="V106" s="35"/>
      <c r="W106" s="35"/>
      <c r="X106" s="48"/>
      <c r="Y106" s="66">
        <v>0</v>
      </c>
      <c r="Z106" s="5">
        <v>0</v>
      </c>
      <c r="AA106" s="5" t="s">
        <v>35</v>
      </c>
      <c r="AB106" s="53">
        <v>0</v>
      </c>
      <c r="AC106" s="29" t="s">
        <v>65</v>
      </c>
      <c r="AD106" s="30" t="s">
        <v>64</v>
      </c>
      <c r="AF106" s="39"/>
    </row>
    <row r="107" spans="1:32" s="38" customFormat="1" ht="14.1" customHeight="1" x14ac:dyDescent="0.2">
      <c r="A107" s="40" t="s">
        <v>255</v>
      </c>
      <c r="B107" s="41" t="s">
        <v>97</v>
      </c>
      <c r="C107" s="41" t="s">
        <v>385</v>
      </c>
      <c r="D107" s="51"/>
      <c r="E107" s="43">
        <v>1</v>
      </c>
      <c r="F107" s="44">
        <v>1</v>
      </c>
      <c r="G107" s="44" t="s">
        <v>15</v>
      </c>
      <c r="H107" s="46">
        <v>1</v>
      </c>
      <c r="I107" s="45"/>
      <c r="J107" s="44"/>
      <c r="K107" s="44"/>
      <c r="L107" s="25"/>
      <c r="M107" s="45"/>
      <c r="N107" s="44"/>
      <c r="O107" s="44"/>
      <c r="P107" s="46"/>
      <c r="Q107" s="45"/>
      <c r="R107" s="44"/>
      <c r="S107" s="44"/>
      <c r="T107" s="46"/>
      <c r="U107" s="47"/>
      <c r="V107" s="35"/>
      <c r="W107" s="35"/>
      <c r="X107" s="48"/>
      <c r="Y107" s="49"/>
      <c r="Z107" s="35"/>
      <c r="AA107" s="35"/>
      <c r="AB107" s="48"/>
      <c r="AC107" s="29" t="s">
        <v>65</v>
      </c>
      <c r="AD107" s="30" t="s">
        <v>108</v>
      </c>
      <c r="AF107" s="39"/>
    </row>
    <row r="108" spans="1:32" s="38" customFormat="1" ht="14.1" customHeight="1" x14ac:dyDescent="0.2">
      <c r="A108" s="40" t="s">
        <v>256</v>
      </c>
      <c r="B108" s="41" t="s">
        <v>98</v>
      </c>
      <c r="C108" s="41" t="s">
        <v>386</v>
      </c>
      <c r="D108" s="42" t="s">
        <v>97</v>
      </c>
      <c r="E108" s="43"/>
      <c r="F108" s="44"/>
      <c r="G108" s="44"/>
      <c r="H108" s="46"/>
      <c r="I108" s="45">
        <v>1</v>
      </c>
      <c r="J108" s="44">
        <v>1</v>
      </c>
      <c r="K108" s="44" t="s">
        <v>15</v>
      </c>
      <c r="L108" s="25">
        <v>1</v>
      </c>
      <c r="M108" s="45"/>
      <c r="N108" s="44"/>
      <c r="O108" s="44"/>
      <c r="P108" s="46"/>
      <c r="Q108" s="45"/>
      <c r="R108" s="44"/>
      <c r="S108" s="44"/>
      <c r="T108" s="46"/>
      <c r="U108" s="47"/>
      <c r="V108" s="35"/>
      <c r="W108" s="35"/>
      <c r="X108" s="48"/>
      <c r="Y108" s="49"/>
      <c r="Z108" s="35"/>
      <c r="AA108" s="35"/>
      <c r="AB108" s="48"/>
      <c r="AC108" s="29" t="s">
        <v>65</v>
      </c>
      <c r="AD108" s="30" t="s">
        <v>108</v>
      </c>
      <c r="AF108" s="39"/>
    </row>
    <row r="109" spans="1:32" s="38" customFormat="1" ht="14.1" customHeight="1" x14ac:dyDescent="0.2">
      <c r="A109" s="40" t="s">
        <v>257</v>
      </c>
      <c r="B109" s="41" t="s">
        <v>99</v>
      </c>
      <c r="C109" s="41" t="s">
        <v>387</v>
      </c>
      <c r="D109" s="42" t="s">
        <v>98</v>
      </c>
      <c r="E109" s="43"/>
      <c r="F109" s="44"/>
      <c r="G109" s="44"/>
      <c r="H109" s="46"/>
      <c r="I109" s="45"/>
      <c r="J109" s="44"/>
      <c r="K109" s="44"/>
      <c r="L109" s="25"/>
      <c r="M109" s="45">
        <v>1</v>
      </c>
      <c r="N109" s="44">
        <v>1</v>
      </c>
      <c r="O109" s="44" t="s">
        <v>15</v>
      </c>
      <c r="P109" s="46">
        <v>1</v>
      </c>
      <c r="Q109" s="45"/>
      <c r="R109" s="44"/>
      <c r="S109" s="44"/>
      <c r="T109" s="46"/>
      <c r="U109" s="47"/>
      <c r="V109" s="35"/>
      <c r="W109" s="35"/>
      <c r="X109" s="48"/>
      <c r="Y109" s="49"/>
      <c r="Z109" s="35"/>
      <c r="AA109" s="35"/>
      <c r="AB109" s="48"/>
      <c r="AC109" s="29" t="s">
        <v>65</v>
      </c>
      <c r="AD109" s="30" t="s">
        <v>108</v>
      </c>
      <c r="AF109" s="39"/>
    </row>
    <row r="110" spans="1:32" s="38" customFormat="1" ht="14.1" customHeight="1" x14ac:dyDescent="0.2">
      <c r="A110" s="40" t="s">
        <v>258</v>
      </c>
      <c r="B110" s="41" t="s">
        <v>38</v>
      </c>
      <c r="C110" s="41" t="s">
        <v>383</v>
      </c>
      <c r="D110" s="51"/>
      <c r="E110" s="202"/>
      <c r="F110" s="44"/>
      <c r="G110" s="44"/>
      <c r="H110" s="46"/>
      <c r="I110" s="45"/>
      <c r="J110" s="44"/>
      <c r="K110" s="44"/>
      <c r="L110" s="25"/>
      <c r="M110" s="45"/>
      <c r="N110" s="44"/>
      <c r="O110" s="44"/>
      <c r="P110" s="46"/>
      <c r="Q110" s="45"/>
      <c r="R110" s="44"/>
      <c r="S110" s="44"/>
      <c r="T110" s="46"/>
      <c r="U110" s="47">
        <v>1</v>
      </c>
      <c r="V110" s="5">
        <v>1</v>
      </c>
      <c r="W110" s="5" t="s">
        <v>15</v>
      </c>
      <c r="X110" s="53">
        <v>1</v>
      </c>
      <c r="Y110" s="49"/>
      <c r="Z110" s="35"/>
      <c r="AA110" s="35"/>
      <c r="AB110" s="48"/>
      <c r="AC110" s="29" t="s">
        <v>65</v>
      </c>
      <c r="AD110" s="30" t="s">
        <v>64</v>
      </c>
      <c r="AF110" s="39"/>
    </row>
    <row r="111" spans="1:32" s="38" customFormat="1" ht="14.1" customHeight="1" thickBot="1" x14ac:dyDescent="0.25">
      <c r="A111" s="40" t="s">
        <v>259</v>
      </c>
      <c r="B111" s="41" t="s">
        <v>39</v>
      </c>
      <c r="C111" s="41" t="s">
        <v>384</v>
      </c>
      <c r="D111" s="42" t="s">
        <v>39</v>
      </c>
      <c r="E111" s="202"/>
      <c r="F111" s="44"/>
      <c r="G111" s="44"/>
      <c r="H111" s="46"/>
      <c r="I111" s="45"/>
      <c r="J111" s="44"/>
      <c r="K111" s="44"/>
      <c r="L111" s="25"/>
      <c r="M111" s="45"/>
      <c r="N111" s="44"/>
      <c r="O111" s="44"/>
      <c r="P111" s="46"/>
      <c r="Q111" s="45"/>
      <c r="R111" s="44"/>
      <c r="S111" s="44"/>
      <c r="T111" s="46"/>
      <c r="U111" s="47"/>
      <c r="V111" s="35"/>
      <c r="W111" s="35"/>
      <c r="X111" s="48"/>
      <c r="Y111" s="66">
        <v>1</v>
      </c>
      <c r="Z111" s="5">
        <v>1</v>
      </c>
      <c r="AA111" s="5" t="s">
        <v>15</v>
      </c>
      <c r="AB111" s="53">
        <v>1</v>
      </c>
      <c r="AC111" s="29" t="s">
        <v>65</v>
      </c>
      <c r="AD111" s="30" t="s">
        <v>64</v>
      </c>
      <c r="AF111" s="39"/>
    </row>
    <row r="112" spans="1:32" s="38" customFormat="1" ht="14.1" customHeight="1" thickBot="1" x14ac:dyDescent="0.25">
      <c r="A112" s="55" t="s">
        <v>201</v>
      </c>
      <c r="B112" s="56" t="s">
        <v>17</v>
      </c>
      <c r="C112" s="56"/>
      <c r="D112" s="57">
        <v>14</v>
      </c>
      <c r="E112" s="58">
        <f>SUM(E100:E111)</f>
        <v>2</v>
      </c>
      <c r="F112" s="59">
        <f>SUM(F100:F111)</f>
        <v>2</v>
      </c>
      <c r="G112" s="59"/>
      <c r="H112" s="60">
        <f>SUM(H100:H111)</f>
        <v>3</v>
      </c>
      <c r="I112" s="58">
        <f>SUM(I100:I111)</f>
        <v>2</v>
      </c>
      <c r="J112" s="59">
        <f>SUM(J100:J111)</f>
        <v>2</v>
      </c>
      <c r="K112" s="59"/>
      <c r="L112" s="60">
        <f>SUM(L100:L111)</f>
        <v>3</v>
      </c>
      <c r="M112" s="58">
        <f>SUM(M100:M111)</f>
        <v>2</v>
      </c>
      <c r="N112" s="59">
        <f>SUM(N100:N111)</f>
        <v>2</v>
      </c>
      <c r="O112" s="59"/>
      <c r="P112" s="61">
        <f>SUM(P100:P111)</f>
        <v>3</v>
      </c>
      <c r="Q112" s="58">
        <f>SUM(Q100:Q111)</f>
        <v>1</v>
      </c>
      <c r="R112" s="59">
        <f>SUM(R100:R111)</f>
        <v>1</v>
      </c>
      <c r="S112" s="59"/>
      <c r="T112" s="60">
        <f>SUM(T100:T111)</f>
        <v>1</v>
      </c>
      <c r="U112" s="58">
        <f>SUM(U100:U111)</f>
        <v>2</v>
      </c>
      <c r="V112" s="59">
        <f>SUM(V100:V111)</f>
        <v>2</v>
      </c>
      <c r="W112" s="59"/>
      <c r="X112" s="61">
        <f>SUM(X100:X111)</f>
        <v>2</v>
      </c>
      <c r="Y112" s="58">
        <f>SUM(Y100:Y111)</f>
        <v>3</v>
      </c>
      <c r="Z112" s="59">
        <f>SUM(Z100:Z111)</f>
        <v>1</v>
      </c>
      <c r="AA112" s="59"/>
      <c r="AB112" s="61">
        <f>SUM(AB100:AB111)</f>
        <v>2</v>
      </c>
      <c r="AC112" s="62"/>
      <c r="AD112" s="63"/>
      <c r="AF112" s="39"/>
    </row>
    <row r="113" spans="1:32" s="38" customFormat="1" ht="27.95" customHeight="1" thickBot="1" x14ac:dyDescent="0.25">
      <c r="A113" s="309" t="s">
        <v>116</v>
      </c>
      <c r="B113" s="310"/>
      <c r="C113" s="310"/>
      <c r="D113" s="310"/>
      <c r="E113" s="310"/>
      <c r="F113" s="310"/>
      <c r="G113" s="310"/>
      <c r="H113" s="310"/>
      <c r="I113" s="310"/>
      <c r="J113" s="310"/>
      <c r="K113" s="310"/>
      <c r="L113" s="310"/>
      <c r="M113" s="310"/>
      <c r="N113" s="310"/>
      <c r="O113" s="310"/>
      <c r="P113" s="310"/>
      <c r="Q113" s="310"/>
      <c r="R113" s="310"/>
      <c r="S113" s="310"/>
      <c r="T113" s="310"/>
      <c r="U113" s="310"/>
      <c r="V113" s="310"/>
      <c r="W113" s="310"/>
      <c r="X113" s="310"/>
      <c r="Y113" s="310"/>
      <c r="Z113" s="310"/>
      <c r="AA113" s="310"/>
      <c r="AB113" s="310"/>
      <c r="AC113" s="310"/>
      <c r="AD113" s="311"/>
      <c r="AF113" s="39"/>
    </row>
    <row r="114" spans="1:32" s="200" customFormat="1" ht="13.5" customHeight="1" x14ac:dyDescent="0.2">
      <c r="A114" s="19" t="s">
        <v>420</v>
      </c>
      <c r="B114" s="20" t="s">
        <v>109</v>
      </c>
      <c r="C114" s="20" t="s">
        <v>388</v>
      </c>
      <c r="D114" s="21"/>
      <c r="E114" s="22">
        <v>0</v>
      </c>
      <c r="F114" s="23">
        <v>2</v>
      </c>
      <c r="G114" s="23" t="s">
        <v>19</v>
      </c>
      <c r="H114" s="25">
        <v>0</v>
      </c>
      <c r="I114" s="24"/>
      <c r="J114" s="23"/>
      <c r="K114" s="23"/>
      <c r="L114" s="25"/>
      <c r="M114" s="24"/>
      <c r="N114" s="23"/>
      <c r="O114" s="23"/>
      <c r="P114" s="25"/>
      <c r="Q114" s="24"/>
      <c r="R114" s="23"/>
      <c r="S114" s="23"/>
      <c r="T114" s="25"/>
      <c r="U114" s="24"/>
      <c r="V114" s="26"/>
      <c r="W114" s="26"/>
      <c r="X114" s="27"/>
      <c r="Y114" s="28"/>
      <c r="Z114" s="26"/>
      <c r="AA114" s="26"/>
      <c r="AB114" s="27"/>
      <c r="AC114" s="29" t="s">
        <v>115</v>
      </c>
      <c r="AD114" s="30"/>
      <c r="AF114" s="201"/>
    </row>
    <row r="115" spans="1:32" s="233" customFormat="1" ht="14.1" customHeight="1" x14ac:dyDescent="0.2">
      <c r="A115" s="31" t="s">
        <v>421</v>
      </c>
      <c r="B115" s="32" t="s">
        <v>111</v>
      </c>
      <c r="C115" s="32" t="s">
        <v>389</v>
      </c>
      <c r="D115" s="33" t="s">
        <v>109</v>
      </c>
      <c r="E115" s="34"/>
      <c r="F115" s="35"/>
      <c r="G115" s="35"/>
      <c r="H115" s="36"/>
      <c r="I115" s="24">
        <v>0</v>
      </c>
      <c r="J115" s="23">
        <v>2</v>
      </c>
      <c r="K115" s="23" t="s">
        <v>19</v>
      </c>
      <c r="L115" s="25">
        <v>0</v>
      </c>
      <c r="M115" s="24"/>
      <c r="N115" s="23"/>
      <c r="O115" s="23"/>
      <c r="P115" s="25"/>
      <c r="Q115" s="24"/>
      <c r="R115" s="23"/>
      <c r="S115" s="23"/>
      <c r="T115" s="25"/>
      <c r="U115" s="37"/>
      <c r="V115" s="26"/>
      <c r="W115" s="26"/>
      <c r="X115" s="27"/>
      <c r="Y115" s="28"/>
      <c r="Z115" s="26"/>
      <c r="AA115" s="26"/>
      <c r="AB115" s="27"/>
      <c r="AC115" s="29" t="s">
        <v>115</v>
      </c>
      <c r="AD115" s="30"/>
      <c r="AF115" s="234"/>
    </row>
    <row r="116" spans="1:32" s="233" customFormat="1" ht="14.1" customHeight="1" x14ac:dyDescent="0.2">
      <c r="A116" s="40" t="s">
        <v>422</v>
      </c>
      <c r="B116" s="41" t="s">
        <v>112</v>
      </c>
      <c r="C116" s="41" t="s">
        <v>390</v>
      </c>
      <c r="D116" s="42" t="s">
        <v>111</v>
      </c>
      <c r="E116" s="43"/>
      <c r="F116" s="44"/>
      <c r="G116" s="44"/>
      <c r="H116" s="46"/>
      <c r="I116" s="45"/>
      <c r="J116" s="44"/>
      <c r="K116" s="44"/>
      <c r="L116" s="46"/>
      <c r="M116" s="45">
        <v>0</v>
      </c>
      <c r="N116" s="44">
        <v>2</v>
      </c>
      <c r="O116" s="44" t="s">
        <v>19</v>
      </c>
      <c r="P116" s="46">
        <v>0</v>
      </c>
      <c r="Q116" s="45"/>
      <c r="R116" s="44"/>
      <c r="S116" s="44"/>
      <c r="T116" s="46"/>
      <c r="U116" s="47"/>
      <c r="V116" s="35"/>
      <c r="W116" s="35"/>
      <c r="X116" s="48"/>
      <c r="Y116" s="49"/>
      <c r="Z116" s="35"/>
      <c r="AA116" s="35"/>
      <c r="AB116" s="48"/>
      <c r="AC116" s="29" t="s">
        <v>115</v>
      </c>
      <c r="AD116" s="30"/>
      <c r="AF116" s="234"/>
    </row>
    <row r="117" spans="1:32" s="9" customFormat="1" ht="14.1" customHeight="1" thickBot="1" x14ac:dyDescent="0.25">
      <c r="A117" s="40" t="s">
        <v>260</v>
      </c>
      <c r="B117" s="41" t="s">
        <v>110</v>
      </c>
      <c r="C117" s="41" t="s">
        <v>391</v>
      </c>
      <c r="D117" s="50"/>
      <c r="E117" s="43"/>
      <c r="F117" s="44"/>
      <c r="G117" s="44"/>
      <c r="H117" s="46"/>
      <c r="I117" s="45"/>
      <c r="J117" s="44"/>
      <c r="K117" s="44"/>
      <c r="L117" s="46"/>
      <c r="M117" s="45">
        <v>0</v>
      </c>
      <c r="N117" s="44">
        <v>0</v>
      </c>
      <c r="O117" s="44" t="s">
        <v>35</v>
      </c>
      <c r="P117" s="46">
        <v>0</v>
      </c>
      <c r="Q117" s="45"/>
      <c r="R117" s="44"/>
      <c r="S117" s="44"/>
      <c r="T117" s="46"/>
      <c r="U117" s="47"/>
      <c r="V117" s="35"/>
      <c r="W117" s="35"/>
      <c r="X117" s="48"/>
      <c r="Y117" s="49"/>
      <c r="Z117" s="35"/>
      <c r="AA117" s="35"/>
      <c r="AB117" s="48"/>
      <c r="AC117" s="29" t="s">
        <v>115</v>
      </c>
      <c r="AD117" s="30"/>
      <c r="AF117" s="10"/>
    </row>
    <row r="118" spans="1:32" s="9" customFormat="1" ht="14.1" customHeight="1" thickBot="1" x14ac:dyDescent="0.25">
      <c r="A118" s="55" t="s">
        <v>200</v>
      </c>
      <c r="B118" s="56" t="s">
        <v>17</v>
      </c>
      <c r="C118" s="56"/>
      <c r="D118" s="57">
        <f>SUM(H118,L118,P118,T118)</f>
        <v>0</v>
      </c>
      <c r="E118" s="58">
        <f>SUM(E114:E117)</f>
        <v>0</v>
      </c>
      <c r="F118" s="59">
        <f>SUM(F114:F117)</f>
        <v>2</v>
      </c>
      <c r="G118" s="59"/>
      <c r="H118" s="60">
        <f>SUM(H114:H117)</f>
        <v>0</v>
      </c>
      <c r="I118" s="58">
        <f>SUM(I114:I117)</f>
        <v>0</v>
      </c>
      <c r="J118" s="59">
        <f>SUM(J114:J117)</f>
        <v>2</v>
      </c>
      <c r="K118" s="59"/>
      <c r="L118" s="60">
        <f>SUM(L114:L117)</f>
        <v>0</v>
      </c>
      <c r="M118" s="58">
        <f>SUM(M114:M117)</f>
        <v>0</v>
      </c>
      <c r="N118" s="59">
        <f>SUM(N114:N117)</f>
        <v>2</v>
      </c>
      <c r="O118" s="59"/>
      <c r="P118" s="61">
        <f>SUM(P114:P117)</f>
        <v>0</v>
      </c>
      <c r="Q118" s="58">
        <f>SUM(Q114:Q117)</f>
        <v>0</v>
      </c>
      <c r="R118" s="59">
        <f>SUM(R114:R117)</f>
        <v>0</v>
      </c>
      <c r="S118" s="59"/>
      <c r="T118" s="60">
        <f>SUM(T114:T117)</f>
        <v>0</v>
      </c>
      <c r="U118" s="58"/>
      <c r="V118" s="59"/>
      <c r="W118" s="59"/>
      <c r="X118" s="61"/>
      <c r="Y118" s="58"/>
      <c r="Z118" s="59"/>
      <c r="AA118" s="59"/>
      <c r="AB118" s="61"/>
      <c r="AC118" s="62"/>
      <c r="AD118" s="63"/>
      <c r="AF118" s="10"/>
    </row>
    <row r="119" spans="1:32" s="9" customFormat="1" ht="27.95" customHeight="1" thickBot="1" x14ac:dyDescent="0.25">
      <c r="A119" s="309" t="s">
        <v>166</v>
      </c>
      <c r="B119" s="310"/>
      <c r="C119" s="310"/>
      <c r="D119" s="310"/>
      <c r="E119" s="310"/>
      <c r="F119" s="310"/>
      <c r="G119" s="310"/>
      <c r="H119" s="310"/>
      <c r="I119" s="310"/>
      <c r="J119" s="310"/>
      <c r="K119" s="310"/>
      <c r="L119" s="310"/>
      <c r="M119" s="310"/>
      <c r="N119" s="310"/>
      <c r="O119" s="310"/>
      <c r="P119" s="310"/>
      <c r="Q119" s="310"/>
      <c r="R119" s="310"/>
      <c r="S119" s="310"/>
      <c r="T119" s="310"/>
      <c r="U119" s="310"/>
      <c r="V119" s="310"/>
      <c r="W119" s="310"/>
      <c r="X119" s="310"/>
      <c r="Y119" s="310"/>
      <c r="Z119" s="310"/>
      <c r="AA119" s="310"/>
      <c r="AB119" s="310"/>
      <c r="AC119" s="310"/>
      <c r="AD119" s="311"/>
      <c r="AF119" s="10"/>
    </row>
    <row r="120" spans="1:32" s="9" customFormat="1" ht="14.1" customHeight="1" x14ac:dyDescent="0.2">
      <c r="A120" s="19" t="s">
        <v>262</v>
      </c>
      <c r="B120" s="20" t="s">
        <v>141</v>
      </c>
      <c r="C120" s="20" t="s">
        <v>392</v>
      </c>
      <c r="D120" s="21"/>
      <c r="E120" s="22">
        <v>0</v>
      </c>
      <c r="F120" s="23">
        <v>30</v>
      </c>
      <c r="G120" s="23" t="s">
        <v>19</v>
      </c>
      <c r="H120" s="25">
        <v>1</v>
      </c>
      <c r="I120" s="24"/>
      <c r="J120" s="23"/>
      <c r="K120" s="23"/>
      <c r="L120" s="25"/>
      <c r="M120" s="24"/>
      <c r="N120" s="23"/>
      <c r="O120" s="23"/>
      <c r="P120" s="25"/>
      <c r="Q120" s="24"/>
      <c r="R120" s="23"/>
      <c r="S120" s="23"/>
      <c r="T120" s="25"/>
      <c r="U120" s="24"/>
      <c r="V120" s="26"/>
      <c r="W120" s="26"/>
      <c r="X120" s="27"/>
      <c r="Y120" s="28"/>
      <c r="Z120" s="26"/>
      <c r="AA120" s="26"/>
      <c r="AB120" s="27"/>
      <c r="AC120" s="29" t="s">
        <v>65</v>
      </c>
      <c r="AD120" s="30" t="s">
        <v>121</v>
      </c>
      <c r="AF120" s="10"/>
    </row>
    <row r="121" spans="1:32" s="9" customFormat="1" ht="14.1" customHeight="1" x14ac:dyDescent="0.2">
      <c r="A121" s="31" t="s">
        <v>264</v>
      </c>
      <c r="B121" s="32" t="s">
        <v>263</v>
      </c>
      <c r="C121" s="32" t="s">
        <v>393</v>
      </c>
      <c r="D121" s="33"/>
      <c r="E121" s="34"/>
      <c r="F121" s="35"/>
      <c r="G121" s="35"/>
      <c r="H121" s="36"/>
      <c r="I121" s="24"/>
      <c r="J121" s="23"/>
      <c r="K121" s="23"/>
      <c r="L121" s="25"/>
      <c r="M121" s="24">
        <v>0</v>
      </c>
      <c r="N121" s="23">
        <v>30</v>
      </c>
      <c r="O121" s="23" t="s">
        <v>19</v>
      </c>
      <c r="P121" s="25">
        <v>1</v>
      </c>
      <c r="Q121" s="24"/>
      <c r="R121" s="23"/>
      <c r="S121" s="23"/>
      <c r="T121" s="25"/>
      <c r="U121" s="37"/>
      <c r="V121" s="26"/>
      <c r="W121" s="26"/>
      <c r="X121" s="27"/>
      <c r="Y121" s="28"/>
      <c r="Z121" s="26"/>
      <c r="AA121" s="26"/>
      <c r="AB121" s="27"/>
      <c r="AC121" s="29" t="s">
        <v>65</v>
      </c>
      <c r="AD121" s="30" t="s">
        <v>121</v>
      </c>
      <c r="AF121" s="10"/>
    </row>
    <row r="122" spans="1:32" s="9" customFormat="1" ht="14.1" customHeight="1" x14ac:dyDescent="0.2">
      <c r="A122" s="40" t="s">
        <v>265</v>
      </c>
      <c r="B122" s="41" t="s">
        <v>142</v>
      </c>
      <c r="C122" s="41" t="s">
        <v>394</v>
      </c>
      <c r="D122" s="42"/>
      <c r="E122" s="43"/>
      <c r="F122" s="44"/>
      <c r="G122" s="44"/>
      <c r="H122" s="46"/>
      <c r="I122" s="45"/>
      <c r="J122" s="44"/>
      <c r="K122" s="44"/>
      <c r="L122" s="46"/>
      <c r="M122" s="45"/>
      <c r="N122" s="44"/>
      <c r="O122" s="44"/>
      <c r="P122" s="46"/>
      <c r="Q122" s="45">
        <v>0</v>
      </c>
      <c r="R122" s="44">
        <v>180</v>
      </c>
      <c r="S122" s="44" t="s">
        <v>19</v>
      </c>
      <c r="T122" s="46">
        <v>3</v>
      </c>
      <c r="U122" s="47"/>
      <c r="V122" s="35"/>
      <c r="W122" s="35"/>
      <c r="X122" s="48"/>
      <c r="Y122" s="49"/>
      <c r="Z122" s="35"/>
      <c r="AA122" s="35"/>
      <c r="AB122" s="48"/>
      <c r="AC122" s="29" t="s">
        <v>65</v>
      </c>
      <c r="AD122" s="30" t="s">
        <v>121</v>
      </c>
      <c r="AF122" s="10"/>
    </row>
    <row r="123" spans="1:32" s="9" customFormat="1" ht="14.1" customHeight="1" thickBot="1" x14ac:dyDescent="0.25">
      <c r="A123" s="40" t="s">
        <v>266</v>
      </c>
      <c r="B123" s="41" t="s">
        <v>143</v>
      </c>
      <c r="C123" s="41" t="s">
        <v>395</v>
      </c>
      <c r="D123" s="50"/>
      <c r="E123" s="43"/>
      <c r="F123" s="44"/>
      <c r="G123" s="44"/>
      <c r="H123" s="46"/>
      <c r="I123" s="45"/>
      <c r="J123" s="44"/>
      <c r="K123" s="44"/>
      <c r="L123" s="46"/>
      <c r="M123" s="45"/>
      <c r="N123" s="44"/>
      <c r="O123" s="44"/>
      <c r="P123" s="46"/>
      <c r="Q123" s="45"/>
      <c r="R123" s="44"/>
      <c r="S123" s="44"/>
      <c r="T123" s="46"/>
      <c r="U123" s="52">
        <v>0</v>
      </c>
      <c r="V123" s="5">
        <v>30</v>
      </c>
      <c r="W123" s="5" t="s">
        <v>19</v>
      </c>
      <c r="X123" s="53">
        <v>1</v>
      </c>
      <c r="Y123" s="49"/>
      <c r="Z123" s="35"/>
      <c r="AA123" s="35"/>
      <c r="AB123" s="48"/>
      <c r="AC123" s="29" t="s">
        <v>65</v>
      </c>
      <c r="AD123" s="30" t="s">
        <v>121</v>
      </c>
      <c r="AF123" s="10"/>
    </row>
    <row r="124" spans="1:32" ht="14.1" customHeight="1" thickBot="1" x14ac:dyDescent="0.25">
      <c r="A124" s="55" t="s">
        <v>200</v>
      </c>
      <c r="B124" s="56" t="s">
        <v>17</v>
      </c>
      <c r="C124" s="56"/>
      <c r="D124" s="57">
        <f>H124+L124+P124+T124+X124+AB124</f>
        <v>6</v>
      </c>
      <c r="E124" s="58">
        <f>SUM(E120:E123)</f>
        <v>0</v>
      </c>
      <c r="F124" s="59">
        <f>SUM(F120:F123)</f>
        <v>30</v>
      </c>
      <c r="G124" s="59"/>
      <c r="H124" s="60">
        <f>SUM(H120:H123)</f>
        <v>1</v>
      </c>
      <c r="I124" s="58">
        <f>SUM(I120:I123)</f>
        <v>0</v>
      </c>
      <c r="J124" s="59">
        <f>SUM(J120:J123)</f>
        <v>0</v>
      </c>
      <c r="K124" s="59"/>
      <c r="L124" s="60">
        <f>SUM(L120:L123)</f>
        <v>0</v>
      </c>
      <c r="M124" s="58">
        <f>SUM(M120:M123)</f>
        <v>0</v>
      </c>
      <c r="N124" s="59">
        <f>SUM(N120:N123)</f>
        <v>30</v>
      </c>
      <c r="O124" s="59"/>
      <c r="P124" s="61">
        <f>SUM(P120:P123)</f>
        <v>1</v>
      </c>
      <c r="Q124" s="58">
        <f>SUM(Q120:Q123)</f>
        <v>0</v>
      </c>
      <c r="R124" s="59">
        <f>SUM(R120:R123)</f>
        <v>180</v>
      </c>
      <c r="S124" s="59"/>
      <c r="T124" s="60">
        <f>SUM(T120:T123)</f>
        <v>3</v>
      </c>
      <c r="U124" s="58">
        <v>0</v>
      </c>
      <c r="V124" s="59">
        <v>30</v>
      </c>
      <c r="W124" s="59"/>
      <c r="X124" s="61">
        <v>1</v>
      </c>
      <c r="Y124" s="58"/>
      <c r="Z124" s="59"/>
      <c r="AA124" s="59"/>
      <c r="AB124" s="61"/>
      <c r="AC124" s="62"/>
      <c r="AD124" s="63"/>
    </row>
    <row r="125" spans="1:32" ht="27.95" customHeight="1" x14ac:dyDescent="0.2">
      <c r="A125" s="323" t="s">
        <v>164</v>
      </c>
      <c r="B125" s="324"/>
      <c r="C125" s="324"/>
      <c r="D125" s="324"/>
      <c r="E125" s="324"/>
      <c r="F125" s="324"/>
      <c r="G125" s="324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5"/>
    </row>
    <row r="126" spans="1:32" s="9" customFormat="1" ht="22.35" customHeight="1" x14ac:dyDescent="0.2">
      <c r="A126" s="350" t="s">
        <v>436</v>
      </c>
      <c r="B126" s="351" t="s">
        <v>434</v>
      </c>
      <c r="C126" s="352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2" t="s">
        <v>432</v>
      </c>
      <c r="V126" s="352" t="s">
        <v>432</v>
      </c>
      <c r="W126" s="352" t="s">
        <v>19</v>
      </c>
      <c r="X126" s="352" t="s">
        <v>433</v>
      </c>
      <c r="Y126" s="352"/>
      <c r="Z126" s="352"/>
      <c r="AA126" s="352"/>
      <c r="AB126" s="352"/>
      <c r="AC126" s="352"/>
      <c r="AD126" s="288"/>
      <c r="AF126" s="10"/>
    </row>
    <row r="127" spans="1:32" s="9" customFormat="1" ht="19.7" customHeight="1" x14ac:dyDescent="0.2">
      <c r="A127" s="350" t="s">
        <v>437</v>
      </c>
      <c r="B127" s="351" t="s">
        <v>435</v>
      </c>
      <c r="C127" s="352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2"/>
      <c r="V127" s="352"/>
      <c r="W127" s="352"/>
      <c r="X127" s="352"/>
      <c r="Y127" s="352" t="s">
        <v>432</v>
      </c>
      <c r="Z127" s="352" t="s">
        <v>432</v>
      </c>
      <c r="AA127" s="352" t="s">
        <v>19</v>
      </c>
      <c r="AB127" s="352" t="s">
        <v>433</v>
      </c>
      <c r="AC127" s="352"/>
      <c r="AD127" s="288"/>
      <c r="AF127" s="10"/>
    </row>
    <row r="128" spans="1:32" s="9" customFormat="1" ht="14.1" customHeight="1" thickBot="1" x14ac:dyDescent="0.25">
      <c r="A128" s="19" t="s">
        <v>261</v>
      </c>
      <c r="B128" s="33" t="s">
        <v>147</v>
      </c>
      <c r="C128" s="33" t="s">
        <v>396</v>
      </c>
      <c r="D128" s="287"/>
      <c r="E128" s="22"/>
      <c r="F128" s="23"/>
      <c r="G128" s="23"/>
      <c r="H128" s="25"/>
      <c r="I128" s="24"/>
      <c r="J128" s="23"/>
      <c r="K128" s="23"/>
      <c r="L128" s="25"/>
      <c r="M128" s="24"/>
      <c r="N128" s="23"/>
      <c r="O128" s="23"/>
      <c r="P128" s="25"/>
      <c r="Q128" s="24"/>
      <c r="R128" s="23"/>
      <c r="S128" s="23"/>
      <c r="T128" s="25"/>
      <c r="U128" s="24"/>
      <c r="V128" s="26"/>
      <c r="W128" s="26"/>
      <c r="X128" s="27"/>
      <c r="Y128" s="69">
        <v>0</v>
      </c>
      <c r="Z128" s="68">
        <v>0</v>
      </c>
      <c r="AA128" s="68" t="s">
        <v>19</v>
      </c>
      <c r="AB128" s="70">
        <v>0</v>
      </c>
      <c r="AC128" s="29" t="s">
        <v>65</v>
      </c>
      <c r="AD128" s="30" t="s">
        <v>121</v>
      </c>
      <c r="AF128" s="10"/>
    </row>
    <row r="129" spans="1:32" ht="14.1" customHeight="1" thickBot="1" x14ac:dyDescent="0.25">
      <c r="A129" s="55" t="s">
        <v>200</v>
      </c>
      <c r="B129" s="56" t="s">
        <v>17</v>
      </c>
      <c r="C129" s="56"/>
      <c r="D129" s="57">
        <f>H129+L129+P129+T129+AB129</f>
        <v>5</v>
      </c>
      <c r="E129" s="58">
        <f>SUM(E128:E128)</f>
        <v>0</v>
      </c>
      <c r="F129" s="59">
        <f>SUM(F128:F128)</f>
        <v>0</v>
      </c>
      <c r="G129" s="59"/>
      <c r="H129" s="60">
        <f>SUM(H128:H128)</f>
        <v>0</v>
      </c>
      <c r="I129" s="58">
        <f>SUM(I128:I128)</f>
        <v>0</v>
      </c>
      <c r="J129" s="59">
        <f>SUM(J128:J128)</f>
        <v>0</v>
      </c>
      <c r="K129" s="59"/>
      <c r="L129" s="60">
        <f>SUM(L128:L128)</f>
        <v>0</v>
      </c>
      <c r="M129" s="58">
        <f>SUM(M128:M128)</f>
        <v>0</v>
      </c>
      <c r="N129" s="59">
        <f>SUM(N128:N128)</f>
        <v>0</v>
      </c>
      <c r="O129" s="59"/>
      <c r="P129" s="61">
        <f>SUM(P128:P128)</f>
        <v>0</v>
      </c>
      <c r="Q129" s="58">
        <f>SUM(Q128:Q128)</f>
        <v>0</v>
      </c>
      <c r="R129" s="59">
        <f>SUM(R128:R128)</f>
        <v>0</v>
      </c>
      <c r="S129" s="59"/>
      <c r="T129" s="60">
        <f>SUM(T128:T128)</f>
        <v>0</v>
      </c>
      <c r="U129" s="58"/>
      <c r="V129" s="59"/>
      <c r="W129" s="59"/>
      <c r="X129" s="61">
        <v>5</v>
      </c>
      <c r="Y129" s="58">
        <v>0</v>
      </c>
      <c r="Z129" s="59">
        <v>0</v>
      </c>
      <c r="AA129" s="59"/>
      <c r="AB129" s="61">
        <v>5</v>
      </c>
      <c r="AC129" s="62"/>
      <c r="AD129" s="63"/>
    </row>
    <row r="130" spans="1:32" s="11" customFormat="1" ht="27.95" customHeight="1" thickBot="1" x14ac:dyDescent="0.25">
      <c r="A130" s="318" t="s">
        <v>163</v>
      </c>
      <c r="B130" s="319"/>
      <c r="C130" s="319"/>
      <c r="D130" s="319"/>
      <c r="E130" s="319"/>
      <c r="F130" s="319"/>
      <c r="G130" s="319"/>
      <c r="H130" s="319"/>
      <c r="I130" s="319"/>
      <c r="J130" s="319"/>
      <c r="K130" s="319"/>
      <c r="L130" s="319"/>
      <c r="M130" s="319"/>
      <c r="N130" s="319"/>
      <c r="O130" s="319"/>
      <c r="P130" s="319"/>
      <c r="Q130" s="319"/>
      <c r="R130" s="319"/>
      <c r="S130" s="319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20"/>
      <c r="AF130" s="90"/>
    </row>
    <row r="131" spans="1:32" ht="20.100000000000001" customHeight="1" thickBot="1" x14ac:dyDescent="0.25">
      <c r="A131" s="321" t="s">
        <v>90</v>
      </c>
      <c r="B131" s="322"/>
      <c r="C131" s="322"/>
      <c r="D131" s="322"/>
      <c r="E131" s="322"/>
      <c r="F131" s="322"/>
      <c r="G131" s="322"/>
      <c r="H131" s="322"/>
      <c r="I131" s="322"/>
      <c r="J131" s="322"/>
      <c r="K131" s="322"/>
      <c r="L131" s="322"/>
      <c r="M131" s="322"/>
      <c r="N131" s="322"/>
      <c r="O131" s="322"/>
      <c r="P131" s="322"/>
      <c r="Q131" s="322"/>
      <c r="R131" s="322"/>
      <c r="S131" s="322"/>
      <c r="T131" s="322"/>
      <c r="U131" s="322"/>
      <c r="V131" s="322"/>
      <c r="W131" s="322"/>
      <c r="X131" s="322"/>
      <c r="Y131" s="322"/>
      <c r="Z131" s="322"/>
      <c r="AA131" s="322"/>
      <c r="AB131" s="322"/>
      <c r="AC131" s="322"/>
      <c r="AD131" s="317"/>
    </row>
    <row r="132" spans="1:32" s="9" customFormat="1" ht="14.1" customHeight="1" x14ac:dyDescent="0.2">
      <c r="A132" s="31" t="s">
        <v>272</v>
      </c>
      <c r="B132" s="235" t="s">
        <v>128</v>
      </c>
      <c r="C132" s="235" t="s">
        <v>397</v>
      </c>
      <c r="D132" s="236" t="s">
        <v>181</v>
      </c>
      <c r="E132" s="45"/>
      <c r="F132" s="44"/>
      <c r="G132" s="44"/>
      <c r="H132" s="46"/>
      <c r="I132" s="24"/>
      <c r="J132" s="23"/>
      <c r="K132" s="23"/>
      <c r="L132" s="25"/>
      <c r="M132" s="24">
        <v>1</v>
      </c>
      <c r="N132" s="23">
        <v>4</v>
      </c>
      <c r="O132" s="23" t="s">
        <v>19</v>
      </c>
      <c r="P132" s="25">
        <v>7</v>
      </c>
      <c r="Q132" s="24"/>
      <c r="R132" s="23"/>
      <c r="S132" s="23"/>
      <c r="T132" s="25"/>
      <c r="U132" s="24"/>
      <c r="V132" s="68"/>
      <c r="W132" s="68"/>
      <c r="X132" s="70"/>
      <c r="Y132" s="69"/>
      <c r="Z132" s="68"/>
      <c r="AA132" s="68"/>
      <c r="AB132" s="237"/>
      <c r="AC132" s="29" t="s">
        <v>65</v>
      </c>
      <c r="AD132" s="91" t="s">
        <v>108</v>
      </c>
      <c r="AF132" s="10"/>
    </row>
    <row r="133" spans="1:32" s="119" customFormat="1" ht="14.1" customHeight="1" x14ac:dyDescent="0.2">
      <c r="A133" s="40" t="s">
        <v>273</v>
      </c>
      <c r="B133" s="238" t="s">
        <v>129</v>
      </c>
      <c r="C133" s="235" t="s">
        <v>398</v>
      </c>
      <c r="D133" s="220" t="s">
        <v>128</v>
      </c>
      <c r="E133" s="45"/>
      <c r="F133" s="44"/>
      <c r="G133" s="44"/>
      <c r="H133" s="46"/>
      <c r="I133" s="45"/>
      <c r="J133" s="44"/>
      <c r="K133" s="44"/>
      <c r="L133" s="46"/>
      <c r="M133" s="45"/>
      <c r="N133" s="44"/>
      <c r="O133" s="44"/>
      <c r="P133" s="46"/>
      <c r="Q133" s="45">
        <v>1</v>
      </c>
      <c r="R133" s="44">
        <v>4</v>
      </c>
      <c r="S133" s="44" t="s">
        <v>19</v>
      </c>
      <c r="T133" s="73">
        <v>8</v>
      </c>
      <c r="U133" s="45"/>
      <c r="V133" s="5"/>
      <c r="W133" s="5"/>
      <c r="X133" s="53"/>
      <c r="Y133" s="66"/>
      <c r="Z133" s="5"/>
      <c r="AA133" s="5"/>
      <c r="AB133" s="92"/>
      <c r="AC133" s="187" t="s">
        <v>65</v>
      </c>
      <c r="AD133" s="54" t="s">
        <v>108</v>
      </c>
      <c r="AF133" s="239"/>
    </row>
    <row r="134" spans="1:32" s="9" customFormat="1" ht="14.1" customHeight="1" x14ac:dyDescent="0.2">
      <c r="A134" s="40" t="s">
        <v>274</v>
      </c>
      <c r="B134" s="238" t="s">
        <v>130</v>
      </c>
      <c r="C134" s="238" t="s">
        <v>399</v>
      </c>
      <c r="D134" s="50" t="s">
        <v>129</v>
      </c>
      <c r="E134" s="45"/>
      <c r="F134" s="44"/>
      <c r="G134" s="44"/>
      <c r="H134" s="46"/>
      <c r="I134" s="45"/>
      <c r="J134" s="44"/>
      <c r="K134" s="44"/>
      <c r="L134" s="46"/>
      <c r="M134" s="45"/>
      <c r="N134" s="44"/>
      <c r="O134" s="44"/>
      <c r="P134" s="46"/>
      <c r="Q134" s="45"/>
      <c r="R134" s="44"/>
      <c r="S134" s="44"/>
      <c r="T134" s="46"/>
      <c r="U134" s="45">
        <v>1</v>
      </c>
      <c r="V134" s="5">
        <v>4</v>
      </c>
      <c r="W134" s="44" t="s">
        <v>19</v>
      </c>
      <c r="X134" s="65">
        <v>8</v>
      </c>
      <c r="Y134" s="66"/>
      <c r="Z134" s="5"/>
      <c r="AA134" s="5"/>
      <c r="AB134" s="92"/>
      <c r="AC134" s="187" t="s">
        <v>65</v>
      </c>
      <c r="AD134" s="54" t="s">
        <v>108</v>
      </c>
      <c r="AF134" s="10"/>
    </row>
    <row r="135" spans="1:32" s="9" customFormat="1" ht="14.1" customHeight="1" x14ac:dyDescent="0.2">
      <c r="A135" s="40" t="s">
        <v>275</v>
      </c>
      <c r="B135" s="238" t="s">
        <v>131</v>
      </c>
      <c r="C135" s="238" t="s">
        <v>400</v>
      </c>
      <c r="D135" s="50" t="s">
        <v>132</v>
      </c>
      <c r="E135" s="45"/>
      <c r="F135" s="44"/>
      <c r="G135" s="44"/>
      <c r="H135" s="46"/>
      <c r="I135" s="45"/>
      <c r="J135" s="44"/>
      <c r="K135" s="44"/>
      <c r="L135" s="46"/>
      <c r="M135" s="45"/>
      <c r="N135" s="44"/>
      <c r="O135" s="44"/>
      <c r="P135" s="46"/>
      <c r="Q135" s="45"/>
      <c r="R135" s="44"/>
      <c r="S135" s="44"/>
      <c r="T135" s="46"/>
      <c r="U135" s="45"/>
      <c r="V135" s="5"/>
      <c r="W135" s="5"/>
      <c r="X135" s="240"/>
      <c r="Y135" s="66">
        <v>1</v>
      </c>
      <c r="Z135" s="35">
        <v>4</v>
      </c>
      <c r="AA135" s="44" t="s">
        <v>19</v>
      </c>
      <c r="AB135" s="65">
        <v>9</v>
      </c>
      <c r="AC135" s="187" t="s">
        <v>65</v>
      </c>
      <c r="AD135" s="54" t="s">
        <v>108</v>
      </c>
      <c r="AF135" s="10"/>
    </row>
    <row r="136" spans="1:32" s="9" customFormat="1" ht="14.1" customHeight="1" x14ac:dyDescent="0.2">
      <c r="A136" s="40" t="s">
        <v>276</v>
      </c>
      <c r="B136" s="238" t="s">
        <v>133</v>
      </c>
      <c r="C136" s="238" t="s">
        <v>401</v>
      </c>
      <c r="D136" s="86" t="s">
        <v>182</v>
      </c>
      <c r="E136" s="45"/>
      <c r="F136" s="44"/>
      <c r="G136" s="44"/>
      <c r="H136" s="46"/>
      <c r="I136" s="45"/>
      <c r="J136" s="44"/>
      <c r="K136" s="44"/>
      <c r="L136" s="46"/>
      <c r="M136" s="45">
        <v>1</v>
      </c>
      <c r="N136" s="44">
        <v>4</v>
      </c>
      <c r="O136" s="44" t="s">
        <v>19</v>
      </c>
      <c r="P136" s="46">
        <v>7</v>
      </c>
      <c r="Q136" s="45"/>
      <c r="R136" s="44"/>
      <c r="S136" s="44"/>
      <c r="T136" s="46"/>
      <c r="U136" s="45"/>
      <c r="V136" s="5"/>
      <c r="W136" s="5"/>
      <c r="X136" s="240"/>
      <c r="Y136" s="66"/>
      <c r="Z136" s="5"/>
      <c r="AA136" s="5"/>
      <c r="AB136" s="240"/>
      <c r="AC136" s="187" t="s">
        <v>65</v>
      </c>
      <c r="AD136" s="54" t="s">
        <v>121</v>
      </c>
      <c r="AF136" s="10"/>
    </row>
    <row r="137" spans="1:32" s="9" customFormat="1" ht="14.1" customHeight="1" x14ac:dyDescent="0.2">
      <c r="A137" s="40" t="s">
        <v>277</v>
      </c>
      <c r="B137" s="238" t="s">
        <v>134</v>
      </c>
      <c r="C137" s="238" t="s">
        <v>402</v>
      </c>
      <c r="D137" s="50" t="s">
        <v>133</v>
      </c>
      <c r="E137" s="45"/>
      <c r="F137" s="44"/>
      <c r="G137" s="44"/>
      <c r="H137" s="46"/>
      <c r="I137" s="45"/>
      <c r="J137" s="44"/>
      <c r="K137" s="44"/>
      <c r="L137" s="46"/>
      <c r="M137" s="45"/>
      <c r="N137" s="44"/>
      <c r="O137" s="44"/>
      <c r="P137" s="46"/>
      <c r="Q137" s="45">
        <v>1</v>
      </c>
      <c r="R137" s="44">
        <v>4</v>
      </c>
      <c r="S137" s="44" t="s">
        <v>19</v>
      </c>
      <c r="T137" s="46">
        <v>8</v>
      </c>
      <c r="U137" s="45"/>
      <c r="V137" s="5"/>
      <c r="W137" s="5"/>
      <c r="X137" s="240"/>
      <c r="Y137" s="66"/>
      <c r="Z137" s="5"/>
      <c r="AA137" s="5"/>
      <c r="AB137" s="240"/>
      <c r="AC137" s="187" t="s">
        <v>65</v>
      </c>
      <c r="AD137" s="54" t="s">
        <v>121</v>
      </c>
      <c r="AF137" s="10"/>
    </row>
    <row r="138" spans="1:32" s="9" customFormat="1" ht="14.1" customHeight="1" x14ac:dyDescent="0.2">
      <c r="A138" s="40" t="s">
        <v>278</v>
      </c>
      <c r="B138" s="238" t="s">
        <v>135</v>
      </c>
      <c r="C138" s="238" t="s">
        <v>403</v>
      </c>
      <c r="D138" s="50" t="s">
        <v>134</v>
      </c>
      <c r="E138" s="45"/>
      <c r="F138" s="44"/>
      <c r="G138" s="44"/>
      <c r="H138" s="46"/>
      <c r="I138" s="45"/>
      <c r="J138" s="44"/>
      <c r="K138" s="44"/>
      <c r="L138" s="46"/>
      <c r="M138" s="45"/>
      <c r="N138" s="44"/>
      <c r="O138" s="44"/>
      <c r="P138" s="46"/>
      <c r="Q138" s="45"/>
      <c r="R138" s="44"/>
      <c r="S138" s="44"/>
      <c r="T138" s="46"/>
      <c r="U138" s="45">
        <v>1</v>
      </c>
      <c r="V138" s="5">
        <v>4</v>
      </c>
      <c r="W138" s="5" t="s">
        <v>19</v>
      </c>
      <c r="X138" s="65">
        <v>8</v>
      </c>
      <c r="Y138" s="66"/>
      <c r="Z138" s="5"/>
      <c r="AA138" s="5"/>
      <c r="AB138" s="240"/>
      <c r="AC138" s="187" t="s">
        <v>65</v>
      </c>
      <c r="AD138" s="54" t="s">
        <v>121</v>
      </c>
      <c r="AF138" s="10"/>
    </row>
    <row r="139" spans="1:32" s="9" customFormat="1" ht="14.1" customHeight="1" x14ac:dyDescent="0.2">
      <c r="A139" s="40" t="s">
        <v>279</v>
      </c>
      <c r="B139" s="238" t="s">
        <v>136</v>
      </c>
      <c r="C139" s="238" t="s">
        <v>404</v>
      </c>
      <c r="D139" s="50" t="s">
        <v>177</v>
      </c>
      <c r="E139" s="45"/>
      <c r="F139" s="44"/>
      <c r="G139" s="44"/>
      <c r="H139" s="46"/>
      <c r="I139" s="45"/>
      <c r="J139" s="44"/>
      <c r="K139" s="44"/>
      <c r="L139" s="46"/>
      <c r="M139" s="45"/>
      <c r="N139" s="44"/>
      <c r="O139" s="44"/>
      <c r="P139" s="46"/>
      <c r="Q139" s="45"/>
      <c r="R139" s="44"/>
      <c r="S139" s="44"/>
      <c r="T139" s="46"/>
      <c r="U139" s="45"/>
      <c r="V139" s="5"/>
      <c r="W139" s="44"/>
      <c r="X139" s="92"/>
      <c r="Y139" s="66">
        <v>1</v>
      </c>
      <c r="Z139" s="5">
        <v>4</v>
      </c>
      <c r="AA139" s="5" t="s">
        <v>19</v>
      </c>
      <c r="AB139" s="65">
        <v>9</v>
      </c>
      <c r="AC139" s="187" t="s">
        <v>65</v>
      </c>
      <c r="AD139" s="54" t="s">
        <v>121</v>
      </c>
      <c r="AF139" s="10"/>
    </row>
    <row r="140" spans="1:32" s="9" customFormat="1" ht="14.1" customHeight="1" x14ac:dyDescent="0.2">
      <c r="A140" s="87" t="s">
        <v>280</v>
      </c>
      <c r="B140" s="41" t="s">
        <v>48</v>
      </c>
      <c r="C140" s="41" t="s">
        <v>405</v>
      </c>
      <c r="D140" s="50"/>
      <c r="E140" s="45"/>
      <c r="F140" s="44"/>
      <c r="G140" s="44"/>
      <c r="H140" s="46"/>
      <c r="I140" s="45"/>
      <c r="J140" s="44"/>
      <c r="K140" s="44"/>
      <c r="L140" s="46"/>
      <c r="M140" s="45">
        <v>1</v>
      </c>
      <c r="N140" s="44">
        <v>1</v>
      </c>
      <c r="O140" s="44" t="s">
        <v>19</v>
      </c>
      <c r="P140" s="46">
        <v>3</v>
      </c>
      <c r="Q140" s="45"/>
      <c r="R140" s="44"/>
      <c r="S140" s="44"/>
      <c r="T140" s="46"/>
      <c r="U140" s="45"/>
      <c r="V140" s="5"/>
      <c r="W140" s="44"/>
      <c r="X140" s="92"/>
      <c r="Y140" s="66"/>
      <c r="Z140" s="5"/>
      <c r="AA140" s="5"/>
      <c r="AB140" s="65"/>
      <c r="AC140" s="187" t="s">
        <v>65</v>
      </c>
      <c r="AD140" s="91" t="s">
        <v>108</v>
      </c>
      <c r="AF140" s="10"/>
    </row>
    <row r="141" spans="1:32" s="9" customFormat="1" ht="14.1" customHeight="1" thickBot="1" x14ac:dyDescent="0.25">
      <c r="A141" s="226" t="s">
        <v>281</v>
      </c>
      <c r="B141" s="241" t="s">
        <v>49</v>
      </c>
      <c r="C141" s="241" t="s">
        <v>406</v>
      </c>
      <c r="D141" s="242" t="s">
        <v>48</v>
      </c>
      <c r="E141" s="243"/>
      <c r="F141" s="244"/>
      <c r="G141" s="245"/>
      <c r="H141" s="246"/>
      <c r="I141" s="243"/>
      <c r="J141" s="244"/>
      <c r="K141" s="244"/>
      <c r="L141" s="246"/>
      <c r="M141" s="243"/>
      <c r="N141" s="244"/>
      <c r="O141" s="244"/>
      <c r="P141" s="246"/>
      <c r="Q141" s="243">
        <v>1</v>
      </c>
      <c r="R141" s="244">
        <v>1</v>
      </c>
      <c r="S141" s="244" t="s">
        <v>19</v>
      </c>
      <c r="T141" s="246">
        <v>3</v>
      </c>
      <c r="U141" s="243"/>
      <c r="V141" s="247"/>
      <c r="W141" s="244"/>
      <c r="X141" s="93"/>
      <c r="Y141" s="248"/>
      <c r="Z141" s="247"/>
      <c r="AA141" s="247"/>
      <c r="AB141" s="249"/>
      <c r="AC141" s="187" t="s">
        <v>65</v>
      </c>
      <c r="AD141" s="250" t="s">
        <v>108</v>
      </c>
      <c r="AF141" s="10"/>
    </row>
    <row r="142" spans="1:32" ht="14.1" customHeight="1" thickBot="1" x14ac:dyDescent="0.25">
      <c r="A142" s="55"/>
      <c r="B142" s="94" t="s">
        <v>17</v>
      </c>
      <c r="C142" s="94"/>
      <c r="D142" s="95">
        <f>SUM(H142,L142,P142,T142,X142,AB142)</f>
        <v>70</v>
      </c>
      <c r="E142" s="58">
        <f>SUM(E132:E141)</f>
        <v>0</v>
      </c>
      <c r="F142" s="59">
        <f>SUM(F132:F141)</f>
        <v>0</v>
      </c>
      <c r="G142" s="59"/>
      <c r="H142" s="61">
        <f>SUM(H132:H141)</f>
        <v>0</v>
      </c>
      <c r="I142" s="58"/>
      <c r="J142" s="59"/>
      <c r="K142" s="59"/>
      <c r="L142" s="61">
        <f>SUM(L132:L141)</f>
        <v>0</v>
      </c>
      <c r="M142" s="58">
        <f>SUM(M132:M139)</f>
        <v>2</v>
      </c>
      <c r="N142" s="59">
        <f>SUM(N132:N139)</f>
        <v>8</v>
      </c>
      <c r="O142" s="59"/>
      <c r="P142" s="61">
        <f>SUM(P132:P141)</f>
        <v>17</v>
      </c>
      <c r="Q142" s="58">
        <f>SUM(Q132:Q139)</f>
        <v>2</v>
      </c>
      <c r="R142" s="59">
        <f>SUM(R132:R141)</f>
        <v>9</v>
      </c>
      <c r="S142" s="59"/>
      <c r="T142" s="61">
        <f>SUM(T132:T141)</f>
        <v>19</v>
      </c>
      <c r="U142" s="58">
        <f>SUM(U132:U139)</f>
        <v>2</v>
      </c>
      <c r="V142" s="59">
        <f>SUM(V132:V139)</f>
        <v>8</v>
      </c>
      <c r="W142" s="59"/>
      <c r="X142" s="60">
        <f>SUM(X132:X141)</f>
        <v>16</v>
      </c>
      <c r="Y142" s="58">
        <f>SUM(Y132:Y139)</f>
        <v>2</v>
      </c>
      <c r="Z142" s="59">
        <f>SUM(Z132:Z139)</f>
        <v>8</v>
      </c>
      <c r="AA142" s="59"/>
      <c r="AB142" s="61">
        <f>SUM(AB132:AB141)</f>
        <v>18</v>
      </c>
      <c r="AC142" s="96"/>
      <c r="AD142" s="97"/>
    </row>
    <row r="143" spans="1:32" ht="20.100000000000001" customHeight="1" thickBot="1" x14ac:dyDescent="0.25">
      <c r="A143" s="315" t="s">
        <v>91</v>
      </c>
      <c r="B143" s="316"/>
      <c r="C143" s="316"/>
      <c r="D143" s="316"/>
      <c r="E143" s="316"/>
      <c r="F143" s="316"/>
      <c r="G143" s="316"/>
      <c r="H143" s="316"/>
      <c r="I143" s="316"/>
      <c r="J143" s="316"/>
      <c r="K143" s="316"/>
      <c r="L143" s="316"/>
      <c r="M143" s="316"/>
      <c r="N143" s="316"/>
      <c r="O143" s="316"/>
      <c r="P143" s="316"/>
      <c r="Q143" s="316"/>
      <c r="R143" s="316"/>
      <c r="S143" s="316"/>
      <c r="T143" s="316"/>
      <c r="U143" s="316"/>
      <c r="V143" s="316"/>
      <c r="W143" s="316"/>
      <c r="X143" s="316"/>
      <c r="Y143" s="316"/>
      <c r="Z143" s="316"/>
      <c r="AA143" s="316"/>
      <c r="AB143" s="316"/>
      <c r="AC143" s="316"/>
      <c r="AD143" s="317"/>
    </row>
    <row r="144" spans="1:32" s="9" customFormat="1" ht="14.1" customHeight="1" x14ac:dyDescent="0.2">
      <c r="A144" s="31" t="s">
        <v>276</v>
      </c>
      <c r="B144" s="235" t="s">
        <v>133</v>
      </c>
      <c r="C144" s="235" t="s">
        <v>401</v>
      </c>
      <c r="D144" s="20" t="s">
        <v>182</v>
      </c>
      <c r="E144" s="24"/>
      <c r="F144" s="23"/>
      <c r="G144" s="23"/>
      <c r="H144" s="25"/>
      <c r="I144" s="24"/>
      <c r="J144" s="23"/>
      <c r="K144" s="23"/>
      <c r="L144" s="25"/>
      <c r="M144" s="24">
        <v>1</v>
      </c>
      <c r="N144" s="23">
        <v>4</v>
      </c>
      <c r="O144" s="23" t="s">
        <v>19</v>
      </c>
      <c r="P144" s="25">
        <v>7</v>
      </c>
      <c r="Q144" s="24"/>
      <c r="R144" s="23"/>
      <c r="S144" s="23"/>
      <c r="T144" s="25"/>
      <c r="U144" s="24"/>
      <c r="V144" s="68"/>
      <c r="W144" s="68"/>
      <c r="X144" s="237"/>
      <c r="Y144" s="69"/>
      <c r="Z144" s="68"/>
      <c r="AA144" s="23"/>
      <c r="AB144" s="237"/>
      <c r="AC144" s="29" t="s">
        <v>65</v>
      </c>
      <c r="AD144" s="30" t="s">
        <v>64</v>
      </c>
      <c r="AF144" s="10"/>
    </row>
    <row r="145" spans="1:32" s="9" customFormat="1" ht="14.1" customHeight="1" x14ac:dyDescent="0.2">
      <c r="A145" s="40" t="s">
        <v>282</v>
      </c>
      <c r="B145" s="238" t="s">
        <v>134</v>
      </c>
      <c r="C145" s="235" t="s">
        <v>402</v>
      </c>
      <c r="D145" s="220" t="s">
        <v>133</v>
      </c>
      <c r="E145" s="45"/>
      <c r="F145" s="44"/>
      <c r="G145" s="44"/>
      <c r="H145" s="46"/>
      <c r="I145" s="45"/>
      <c r="J145" s="44"/>
      <c r="K145" s="44"/>
      <c r="L145" s="46"/>
      <c r="M145" s="45"/>
      <c r="N145" s="44"/>
      <c r="O145" s="44"/>
      <c r="P145" s="46"/>
      <c r="Q145" s="45">
        <v>1</v>
      </c>
      <c r="R145" s="44">
        <v>4</v>
      </c>
      <c r="S145" s="44" t="s">
        <v>19</v>
      </c>
      <c r="T145" s="46">
        <v>7</v>
      </c>
      <c r="U145" s="45"/>
      <c r="V145" s="5"/>
      <c r="W145" s="5"/>
      <c r="X145" s="92"/>
      <c r="Y145" s="66"/>
      <c r="Z145" s="5"/>
      <c r="AA145" s="5"/>
      <c r="AB145" s="92"/>
      <c r="AC145" s="187" t="s">
        <v>65</v>
      </c>
      <c r="AD145" s="54" t="s">
        <v>64</v>
      </c>
      <c r="AF145" s="10"/>
    </row>
    <row r="146" spans="1:32" s="9" customFormat="1" ht="14.1" customHeight="1" x14ac:dyDescent="0.2">
      <c r="A146" s="251" t="s">
        <v>283</v>
      </c>
      <c r="B146" s="238" t="s">
        <v>135</v>
      </c>
      <c r="C146" s="238" t="s">
        <v>403</v>
      </c>
      <c r="D146" s="50" t="s">
        <v>134</v>
      </c>
      <c r="E146" s="45"/>
      <c r="F146" s="44"/>
      <c r="G146" s="44"/>
      <c r="H146" s="46"/>
      <c r="I146" s="45"/>
      <c r="J146" s="44"/>
      <c r="K146" s="44"/>
      <c r="L146" s="46"/>
      <c r="M146" s="45"/>
      <c r="N146" s="44"/>
      <c r="O146" s="44"/>
      <c r="P146" s="46"/>
      <c r="Q146" s="45"/>
      <c r="R146" s="44"/>
      <c r="S146" s="44"/>
      <c r="T146" s="46"/>
      <c r="U146" s="45">
        <v>1</v>
      </c>
      <c r="V146" s="5">
        <v>4</v>
      </c>
      <c r="W146" s="44" t="s">
        <v>19</v>
      </c>
      <c r="X146" s="65">
        <v>7</v>
      </c>
      <c r="Y146" s="66"/>
      <c r="Z146" s="5"/>
      <c r="AA146" s="5"/>
      <c r="AB146" s="92"/>
      <c r="AC146" s="187" t="s">
        <v>65</v>
      </c>
      <c r="AD146" s="54" t="s">
        <v>64</v>
      </c>
      <c r="AF146" s="10"/>
    </row>
    <row r="147" spans="1:32" s="9" customFormat="1" ht="14.1" customHeight="1" x14ac:dyDescent="0.2">
      <c r="A147" s="51" t="s">
        <v>284</v>
      </c>
      <c r="B147" s="238" t="s">
        <v>136</v>
      </c>
      <c r="C147" s="238" t="s">
        <v>404</v>
      </c>
      <c r="D147" s="50" t="s">
        <v>135</v>
      </c>
      <c r="E147" s="45"/>
      <c r="F147" s="44"/>
      <c r="G147" s="44"/>
      <c r="H147" s="46"/>
      <c r="I147" s="45"/>
      <c r="J147" s="44"/>
      <c r="K147" s="44"/>
      <c r="L147" s="46"/>
      <c r="M147" s="45"/>
      <c r="N147" s="44"/>
      <c r="O147" s="44"/>
      <c r="P147" s="46"/>
      <c r="Q147" s="45"/>
      <c r="R147" s="44"/>
      <c r="S147" s="44"/>
      <c r="T147" s="46"/>
      <c r="U147" s="45"/>
      <c r="V147" s="5"/>
      <c r="W147" s="5"/>
      <c r="X147" s="92"/>
      <c r="Y147" s="66">
        <v>1</v>
      </c>
      <c r="Z147" s="5">
        <v>4</v>
      </c>
      <c r="AA147" s="44" t="s">
        <v>19</v>
      </c>
      <c r="AB147" s="53">
        <v>7</v>
      </c>
      <c r="AC147" s="187" t="s">
        <v>65</v>
      </c>
      <c r="AD147" s="54" t="s">
        <v>64</v>
      </c>
      <c r="AF147" s="10"/>
    </row>
    <row r="148" spans="1:32" s="9" customFormat="1" ht="14.1" customHeight="1" x14ac:dyDescent="0.2">
      <c r="A148" s="88" t="s">
        <v>285</v>
      </c>
      <c r="B148" s="98" t="s">
        <v>50</v>
      </c>
      <c r="C148" s="98" t="s">
        <v>407</v>
      </c>
      <c r="D148" s="99"/>
      <c r="E148" s="45"/>
      <c r="F148" s="44"/>
      <c r="G148" s="44"/>
      <c r="H148" s="46"/>
      <c r="I148" s="45"/>
      <c r="J148" s="44"/>
      <c r="K148" s="44"/>
      <c r="L148" s="46"/>
      <c r="M148" s="45">
        <v>1</v>
      </c>
      <c r="N148" s="44">
        <v>4</v>
      </c>
      <c r="O148" s="100" t="s">
        <v>19</v>
      </c>
      <c r="P148" s="46">
        <v>7</v>
      </c>
      <c r="Q148" s="45"/>
      <c r="R148" s="44"/>
      <c r="S148" s="44"/>
      <c r="T148" s="46"/>
      <c r="U148" s="45"/>
      <c r="V148" s="5"/>
      <c r="W148" s="5"/>
      <c r="X148" s="53"/>
      <c r="Y148" s="66"/>
      <c r="Z148" s="5"/>
      <c r="AA148" s="5"/>
      <c r="AB148" s="53"/>
      <c r="AC148" s="187" t="s">
        <v>65</v>
      </c>
      <c r="AD148" s="54" t="s">
        <v>64</v>
      </c>
      <c r="AF148" s="10"/>
    </row>
    <row r="149" spans="1:32" s="9" customFormat="1" ht="13.5" customHeight="1" x14ac:dyDescent="0.2">
      <c r="A149" s="31" t="s">
        <v>286</v>
      </c>
      <c r="B149" s="98" t="s">
        <v>51</v>
      </c>
      <c r="C149" s="98" t="s">
        <v>408</v>
      </c>
      <c r="D149" s="86" t="s">
        <v>50</v>
      </c>
      <c r="E149" s="24"/>
      <c r="F149" s="23"/>
      <c r="G149" s="23"/>
      <c r="H149" s="25"/>
      <c r="I149" s="24"/>
      <c r="J149" s="23"/>
      <c r="K149" s="23"/>
      <c r="L149" s="25"/>
      <c r="M149" s="24"/>
      <c r="N149" s="23"/>
      <c r="O149" s="44"/>
      <c r="P149" s="25"/>
      <c r="Q149" s="24">
        <v>1</v>
      </c>
      <c r="R149" s="23">
        <v>4</v>
      </c>
      <c r="S149" s="23" t="s">
        <v>19</v>
      </c>
      <c r="T149" s="25">
        <v>7</v>
      </c>
      <c r="U149" s="24"/>
      <c r="V149" s="68"/>
      <c r="W149" s="68"/>
      <c r="X149" s="70"/>
      <c r="Y149" s="69"/>
      <c r="Z149" s="68"/>
      <c r="AA149" s="68"/>
      <c r="AB149" s="70"/>
      <c r="AC149" s="187" t="s">
        <v>65</v>
      </c>
      <c r="AD149" s="54" t="s">
        <v>64</v>
      </c>
      <c r="AF149" s="10"/>
    </row>
    <row r="150" spans="1:32" s="9" customFormat="1" ht="14.1" customHeight="1" x14ac:dyDescent="0.2">
      <c r="A150" s="40" t="s">
        <v>287</v>
      </c>
      <c r="B150" s="98" t="s">
        <v>139</v>
      </c>
      <c r="C150" s="98" t="s">
        <v>409</v>
      </c>
      <c r="D150" s="86" t="s">
        <v>51</v>
      </c>
      <c r="E150" s="45"/>
      <c r="F150" s="44"/>
      <c r="G150" s="44"/>
      <c r="H150" s="46"/>
      <c r="I150" s="45"/>
      <c r="J150" s="44"/>
      <c r="K150" s="44"/>
      <c r="L150" s="46"/>
      <c r="M150" s="45"/>
      <c r="N150" s="44"/>
      <c r="O150" s="44"/>
      <c r="P150" s="46"/>
      <c r="Q150" s="45"/>
      <c r="R150" s="44"/>
      <c r="S150" s="44"/>
      <c r="T150" s="46"/>
      <c r="U150" s="45">
        <v>1</v>
      </c>
      <c r="V150" s="5">
        <v>4</v>
      </c>
      <c r="W150" s="5" t="s">
        <v>19</v>
      </c>
      <c r="X150" s="53">
        <v>7</v>
      </c>
      <c r="Y150" s="66"/>
      <c r="Z150" s="5"/>
      <c r="AA150" s="5"/>
      <c r="AB150" s="53"/>
      <c r="AC150" s="187" t="s">
        <v>65</v>
      </c>
      <c r="AD150" s="54" t="s">
        <v>64</v>
      </c>
      <c r="AF150" s="10"/>
    </row>
    <row r="151" spans="1:32" s="9" customFormat="1" ht="14.1" customHeight="1" x14ac:dyDescent="0.2">
      <c r="A151" s="40" t="s">
        <v>288</v>
      </c>
      <c r="B151" s="98" t="s">
        <v>140</v>
      </c>
      <c r="C151" s="98" t="s">
        <v>410</v>
      </c>
      <c r="D151" s="86" t="s">
        <v>139</v>
      </c>
      <c r="E151" s="45"/>
      <c r="F151" s="44"/>
      <c r="G151" s="44"/>
      <c r="H151" s="46"/>
      <c r="I151" s="45"/>
      <c r="J151" s="44"/>
      <c r="K151" s="44"/>
      <c r="L151" s="46"/>
      <c r="M151" s="45"/>
      <c r="N151" s="44"/>
      <c r="O151" s="44"/>
      <c r="P151" s="46"/>
      <c r="Q151" s="45"/>
      <c r="R151" s="44"/>
      <c r="S151" s="44"/>
      <c r="T151" s="46"/>
      <c r="U151" s="45"/>
      <c r="V151" s="5"/>
      <c r="W151" s="5"/>
      <c r="X151" s="53"/>
      <c r="Y151" s="66">
        <v>1</v>
      </c>
      <c r="Z151" s="5">
        <v>4</v>
      </c>
      <c r="AA151" s="5" t="s">
        <v>19</v>
      </c>
      <c r="AB151" s="53">
        <v>8</v>
      </c>
      <c r="AC151" s="187" t="s">
        <v>65</v>
      </c>
      <c r="AD151" s="54" t="s">
        <v>64</v>
      </c>
      <c r="AF151" s="10"/>
    </row>
    <row r="152" spans="1:32" s="9" customFormat="1" ht="13.5" customHeight="1" x14ac:dyDescent="0.2">
      <c r="A152" s="40" t="s">
        <v>289</v>
      </c>
      <c r="B152" s="98" t="s">
        <v>151</v>
      </c>
      <c r="C152" s="98" t="s">
        <v>411</v>
      </c>
      <c r="D152" s="86"/>
      <c r="E152" s="45"/>
      <c r="F152" s="44"/>
      <c r="G152" s="44"/>
      <c r="H152" s="46"/>
      <c r="I152" s="45"/>
      <c r="J152" s="44"/>
      <c r="K152" s="44"/>
      <c r="L152" s="46"/>
      <c r="M152" s="45"/>
      <c r="N152" s="44"/>
      <c r="O152" s="44"/>
      <c r="P152" s="46"/>
      <c r="Q152" s="45"/>
      <c r="R152" s="44"/>
      <c r="S152" s="44"/>
      <c r="T152" s="46"/>
      <c r="U152" s="45">
        <v>2</v>
      </c>
      <c r="V152" s="5">
        <v>0</v>
      </c>
      <c r="W152" s="5" t="s">
        <v>19</v>
      </c>
      <c r="X152" s="53">
        <v>4</v>
      </c>
      <c r="Y152" s="66"/>
      <c r="Z152" s="5"/>
      <c r="AA152" s="5"/>
      <c r="AB152" s="53"/>
      <c r="AC152" s="187" t="s">
        <v>65</v>
      </c>
      <c r="AD152" s="54" t="s">
        <v>64</v>
      </c>
      <c r="AF152" s="10"/>
    </row>
    <row r="153" spans="1:32" s="9" customFormat="1" ht="14.1" customHeight="1" x14ac:dyDescent="0.2">
      <c r="A153" s="40" t="s">
        <v>290</v>
      </c>
      <c r="B153" s="98" t="s">
        <v>152</v>
      </c>
      <c r="C153" s="98" t="s">
        <v>412</v>
      </c>
      <c r="D153" s="86"/>
      <c r="E153" s="45"/>
      <c r="F153" s="44"/>
      <c r="G153" s="44"/>
      <c r="H153" s="46"/>
      <c r="I153" s="45"/>
      <c r="J153" s="44"/>
      <c r="K153" s="44"/>
      <c r="L153" s="46"/>
      <c r="M153" s="45"/>
      <c r="N153" s="44"/>
      <c r="O153" s="44"/>
      <c r="P153" s="46"/>
      <c r="Q153" s="45">
        <v>2</v>
      </c>
      <c r="R153" s="44">
        <v>0</v>
      </c>
      <c r="S153" s="44" t="s">
        <v>15</v>
      </c>
      <c r="T153" s="46">
        <v>3</v>
      </c>
      <c r="U153" s="45"/>
      <c r="V153" s="5"/>
      <c r="W153" s="5"/>
      <c r="X153" s="53"/>
      <c r="Y153" s="66"/>
      <c r="Z153" s="5"/>
      <c r="AA153" s="5"/>
      <c r="AB153" s="53"/>
      <c r="AC153" s="187" t="s">
        <v>65</v>
      </c>
      <c r="AD153" s="54" t="s">
        <v>64</v>
      </c>
      <c r="AF153" s="10"/>
    </row>
    <row r="154" spans="1:32" s="9" customFormat="1" ht="14.1" customHeight="1" x14ac:dyDescent="0.2">
      <c r="A154" s="87" t="s">
        <v>280</v>
      </c>
      <c r="B154" s="101" t="s">
        <v>48</v>
      </c>
      <c r="C154" s="101" t="s">
        <v>405</v>
      </c>
      <c r="D154" s="42"/>
      <c r="E154" s="45"/>
      <c r="F154" s="44"/>
      <c r="G154" s="44"/>
      <c r="H154" s="46"/>
      <c r="I154" s="45"/>
      <c r="J154" s="44"/>
      <c r="K154" s="44"/>
      <c r="L154" s="46"/>
      <c r="M154" s="45">
        <v>1</v>
      </c>
      <c r="N154" s="44">
        <v>1</v>
      </c>
      <c r="O154" s="44" t="s">
        <v>19</v>
      </c>
      <c r="P154" s="46">
        <v>3</v>
      </c>
      <c r="Q154" s="45"/>
      <c r="R154" s="44"/>
      <c r="S154" s="44"/>
      <c r="T154" s="46"/>
      <c r="U154" s="45"/>
      <c r="V154" s="5"/>
      <c r="W154" s="5"/>
      <c r="X154" s="53"/>
      <c r="Y154" s="66"/>
      <c r="Z154" s="5"/>
      <c r="AA154" s="5"/>
      <c r="AB154" s="53"/>
      <c r="AC154" s="187" t="s">
        <v>65</v>
      </c>
      <c r="AD154" s="54" t="s">
        <v>108</v>
      </c>
      <c r="AF154" s="10"/>
    </row>
    <row r="155" spans="1:32" s="9" customFormat="1" ht="14.1" customHeight="1" thickBot="1" x14ac:dyDescent="0.25">
      <c r="A155" s="226" t="s">
        <v>281</v>
      </c>
      <c r="B155" s="252" t="s">
        <v>49</v>
      </c>
      <c r="C155" s="252" t="s">
        <v>406</v>
      </c>
      <c r="D155" s="253" t="s">
        <v>48</v>
      </c>
      <c r="E155" s="254"/>
      <c r="F155" s="245"/>
      <c r="G155" s="245"/>
      <c r="H155" s="255"/>
      <c r="I155" s="254"/>
      <c r="J155" s="245"/>
      <c r="K155" s="245"/>
      <c r="L155" s="255"/>
      <c r="M155" s="254"/>
      <c r="N155" s="245"/>
      <c r="O155" s="245"/>
      <c r="P155" s="255"/>
      <c r="Q155" s="254">
        <v>1</v>
      </c>
      <c r="R155" s="245">
        <v>1</v>
      </c>
      <c r="S155" s="245" t="s">
        <v>19</v>
      </c>
      <c r="T155" s="255">
        <v>3</v>
      </c>
      <c r="U155" s="254"/>
      <c r="V155" s="256"/>
      <c r="W155" s="256"/>
      <c r="X155" s="257"/>
      <c r="Y155" s="258"/>
      <c r="Z155" s="256"/>
      <c r="AA155" s="256"/>
      <c r="AB155" s="257"/>
      <c r="AC155" s="187" t="s">
        <v>65</v>
      </c>
      <c r="AD155" s="250" t="s">
        <v>108</v>
      </c>
      <c r="AF155" s="10"/>
    </row>
    <row r="156" spans="1:32" ht="14.1" customHeight="1" thickBot="1" x14ac:dyDescent="0.25">
      <c r="A156" s="102"/>
      <c r="B156" s="103" t="s">
        <v>17</v>
      </c>
      <c r="C156" s="103"/>
      <c r="D156" s="104">
        <f>SUM(H156,L156,P156,T156,X156,AB156)</f>
        <v>70</v>
      </c>
      <c r="E156" s="58"/>
      <c r="F156" s="59"/>
      <c r="G156" s="59"/>
      <c r="H156" s="61"/>
      <c r="I156" s="58"/>
      <c r="J156" s="59"/>
      <c r="K156" s="59"/>
      <c r="L156" s="61"/>
      <c r="M156" s="58">
        <f>SUM(M144:M155)</f>
        <v>3</v>
      </c>
      <c r="N156" s="59">
        <f>SUM(N144:N155)</f>
        <v>9</v>
      </c>
      <c r="O156" s="59"/>
      <c r="P156" s="60">
        <f>SUM(P144:P155)</f>
        <v>17</v>
      </c>
      <c r="Q156" s="58">
        <f>SUM(Q144:Q155)</f>
        <v>5</v>
      </c>
      <c r="R156" s="59">
        <f>SUM(R144:R155)</f>
        <v>9</v>
      </c>
      <c r="S156" s="59"/>
      <c r="T156" s="60">
        <f>SUM(T144:T155)</f>
        <v>20</v>
      </c>
      <c r="U156" s="58">
        <f>SUM(U144:U155)</f>
        <v>4</v>
      </c>
      <c r="V156" s="59">
        <f>SUM(V144:V155)</f>
        <v>8</v>
      </c>
      <c r="W156" s="59"/>
      <c r="X156" s="60">
        <f>SUM(X144:X155)</f>
        <v>18</v>
      </c>
      <c r="Y156" s="58">
        <f>SUM(Y144:Y155)</f>
        <v>2</v>
      </c>
      <c r="Z156" s="59">
        <f>SUM(Z144:Z155)</f>
        <v>8</v>
      </c>
      <c r="AA156" s="59"/>
      <c r="AB156" s="61">
        <f>SUM(AB144:AB155)</f>
        <v>15</v>
      </c>
      <c r="AC156" s="105"/>
      <c r="AD156" s="97"/>
    </row>
    <row r="157" spans="1:32" ht="20.100000000000001" customHeight="1" thickBot="1" x14ac:dyDescent="0.25">
      <c r="A157" s="315" t="s">
        <v>93</v>
      </c>
      <c r="B157" s="316"/>
      <c r="C157" s="316"/>
      <c r="D157" s="316"/>
      <c r="E157" s="316"/>
      <c r="F157" s="316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  <c r="X157" s="316"/>
      <c r="Y157" s="316"/>
      <c r="Z157" s="316"/>
      <c r="AA157" s="316"/>
      <c r="AB157" s="316"/>
      <c r="AC157" s="316"/>
      <c r="AD157" s="317"/>
    </row>
    <row r="158" spans="1:32" s="9" customFormat="1" ht="14.1" customHeight="1" x14ac:dyDescent="0.2">
      <c r="A158" s="31" t="s">
        <v>272</v>
      </c>
      <c r="B158" s="64" t="s">
        <v>128</v>
      </c>
      <c r="C158" s="281" t="s">
        <v>397</v>
      </c>
      <c r="D158" s="259" t="s">
        <v>181</v>
      </c>
      <c r="E158" s="24"/>
      <c r="F158" s="23"/>
      <c r="G158" s="23"/>
      <c r="H158" s="25"/>
      <c r="I158" s="24"/>
      <c r="J158" s="23"/>
      <c r="K158" s="23"/>
      <c r="L158" s="25"/>
      <c r="M158" s="24">
        <v>1</v>
      </c>
      <c r="N158" s="23">
        <v>4</v>
      </c>
      <c r="O158" s="23" t="s">
        <v>19</v>
      </c>
      <c r="P158" s="25">
        <v>7</v>
      </c>
      <c r="Q158" s="24"/>
      <c r="R158" s="23"/>
      <c r="S158" s="23"/>
      <c r="T158" s="25"/>
      <c r="U158" s="24"/>
      <c r="V158" s="68"/>
      <c r="W158" s="68"/>
      <c r="X158" s="237"/>
      <c r="Y158" s="69"/>
      <c r="Z158" s="68"/>
      <c r="AA158" s="23"/>
      <c r="AB158" s="237"/>
      <c r="AC158" s="29" t="s">
        <v>65</v>
      </c>
      <c r="AD158" s="30" t="s">
        <v>64</v>
      </c>
      <c r="AF158" s="10"/>
    </row>
    <row r="159" spans="1:32" s="9" customFormat="1" ht="14.1" customHeight="1" x14ac:dyDescent="0.2">
      <c r="A159" s="40" t="s">
        <v>291</v>
      </c>
      <c r="B159" s="41" t="s">
        <v>129</v>
      </c>
      <c r="C159" s="235" t="s">
        <v>398</v>
      </c>
      <c r="D159" s="260" t="s">
        <v>128</v>
      </c>
      <c r="E159" s="45"/>
      <c r="F159" s="44"/>
      <c r="G159" s="44"/>
      <c r="H159" s="46"/>
      <c r="I159" s="45"/>
      <c r="J159" s="44"/>
      <c r="K159" s="44"/>
      <c r="L159" s="46"/>
      <c r="M159" s="45"/>
      <c r="N159" s="44"/>
      <c r="O159" s="44"/>
      <c r="P159" s="46"/>
      <c r="Q159" s="45">
        <v>1</v>
      </c>
      <c r="R159" s="44">
        <v>4</v>
      </c>
      <c r="S159" s="44" t="s">
        <v>19</v>
      </c>
      <c r="T159" s="46">
        <v>7</v>
      </c>
      <c r="U159" s="45"/>
      <c r="V159" s="5"/>
      <c r="W159" s="5"/>
      <c r="X159" s="92"/>
      <c r="Y159" s="66"/>
      <c r="Z159" s="5"/>
      <c r="AA159" s="5"/>
      <c r="AB159" s="92"/>
      <c r="AC159" s="187" t="s">
        <v>65</v>
      </c>
      <c r="AD159" s="54" t="s">
        <v>64</v>
      </c>
      <c r="AF159" s="10"/>
    </row>
    <row r="160" spans="1:32" s="9" customFormat="1" ht="13.5" customHeight="1" x14ac:dyDescent="0.2">
      <c r="A160" s="251" t="s">
        <v>292</v>
      </c>
      <c r="B160" s="41" t="s">
        <v>130</v>
      </c>
      <c r="C160" s="238" t="s">
        <v>399</v>
      </c>
      <c r="D160" s="101" t="s">
        <v>129</v>
      </c>
      <c r="E160" s="45"/>
      <c r="F160" s="44"/>
      <c r="G160" s="44"/>
      <c r="H160" s="46"/>
      <c r="I160" s="45"/>
      <c r="J160" s="44"/>
      <c r="K160" s="44"/>
      <c r="L160" s="46"/>
      <c r="M160" s="45"/>
      <c r="N160" s="44"/>
      <c r="O160" s="44"/>
      <c r="P160" s="46"/>
      <c r="Q160" s="45"/>
      <c r="R160" s="44"/>
      <c r="S160" s="44"/>
      <c r="T160" s="46"/>
      <c r="U160" s="45">
        <v>1</v>
      </c>
      <c r="V160" s="5">
        <v>4</v>
      </c>
      <c r="W160" s="44" t="s">
        <v>19</v>
      </c>
      <c r="X160" s="65">
        <v>7</v>
      </c>
      <c r="Y160" s="66"/>
      <c r="Z160" s="5"/>
      <c r="AA160" s="5"/>
      <c r="AB160" s="92"/>
      <c r="AC160" s="187" t="s">
        <v>65</v>
      </c>
      <c r="AD160" s="54" t="s">
        <v>64</v>
      </c>
      <c r="AF160" s="10"/>
    </row>
    <row r="161" spans="1:32" s="9" customFormat="1" ht="14.1" customHeight="1" x14ac:dyDescent="0.2">
      <c r="A161" s="51" t="s">
        <v>293</v>
      </c>
      <c r="B161" s="41" t="s">
        <v>131</v>
      </c>
      <c r="C161" s="238" t="s">
        <v>413</v>
      </c>
      <c r="D161" s="101" t="s">
        <v>132</v>
      </c>
      <c r="E161" s="45"/>
      <c r="F161" s="44"/>
      <c r="G161" s="44"/>
      <c r="H161" s="46"/>
      <c r="I161" s="45"/>
      <c r="J161" s="44"/>
      <c r="K161" s="44"/>
      <c r="L161" s="46"/>
      <c r="M161" s="45"/>
      <c r="N161" s="44"/>
      <c r="O161" s="44"/>
      <c r="P161" s="46"/>
      <c r="Q161" s="45"/>
      <c r="R161" s="44"/>
      <c r="S161" s="44"/>
      <c r="T161" s="46"/>
      <c r="U161" s="45"/>
      <c r="V161" s="5"/>
      <c r="W161" s="5"/>
      <c r="X161" s="92"/>
      <c r="Y161" s="66">
        <v>1</v>
      </c>
      <c r="Z161" s="5">
        <v>4</v>
      </c>
      <c r="AA161" s="44" t="s">
        <v>19</v>
      </c>
      <c r="AB161" s="53">
        <v>7</v>
      </c>
      <c r="AC161" s="187" t="s">
        <v>65</v>
      </c>
      <c r="AD161" s="54" t="s">
        <v>64</v>
      </c>
      <c r="AF161" s="10"/>
    </row>
    <row r="162" spans="1:32" s="9" customFormat="1" ht="14.1" customHeight="1" x14ac:dyDescent="0.2">
      <c r="A162" s="88" t="s">
        <v>285</v>
      </c>
      <c r="B162" s="86" t="s">
        <v>50</v>
      </c>
      <c r="C162" s="86" t="s">
        <v>407</v>
      </c>
      <c r="D162" s="99"/>
      <c r="E162" s="45"/>
      <c r="F162" s="44"/>
      <c r="G162" s="44"/>
      <c r="H162" s="46"/>
      <c r="I162" s="45"/>
      <c r="J162" s="44"/>
      <c r="K162" s="44"/>
      <c r="L162" s="46"/>
      <c r="M162" s="45">
        <v>1</v>
      </c>
      <c r="N162" s="44">
        <v>4</v>
      </c>
      <c r="O162" s="100" t="s">
        <v>19</v>
      </c>
      <c r="P162" s="46">
        <v>7</v>
      </c>
      <c r="Q162" s="45"/>
      <c r="R162" s="44"/>
      <c r="S162" s="44"/>
      <c r="T162" s="46"/>
      <c r="U162" s="45"/>
      <c r="V162" s="5"/>
      <c r="W162" s="5"/>
      <c r="X162" s="53"/>
      <c r="Y162" s="66"/>
      <c r="Z162" s="5"/>
      <c r="AA162" s="5"/>
      <c r="AB162" s="53"/>
      <c r="AC162" s="187" t="s">
        <v>65</v>
      </c>
      <c r="AD162" s="54" t="s">
        <v>64</v>
      </c>
      <c r="AF162" s="10"/>
    </row>
    <row r="163" spans="1:32" s="9" customFormat="1" ht="14.1" customHeight="1" x14ac:dyDescent="0.2">
      <c r="A163" s="31" t="s">
        <v>286</v>
      </c>
      <c r="B163" s="86" t="s">
        <v>51</v>
      </c>
      <c r="C163" s="98" t="s">
        <v>408</v>
      </c>
      <c r="D163" s="98" t="s">
        <v>50</v>
      </c>
      <c r="E163" s="24"/>
      <c r="F163" s="23"/>
      <c r="G163" s="23"/>
      <c r="H163" s="25"/>
      <c r="I163" s="24"/>
      <c r="J163" s="23"/>
      <c r="K163" s="23"/>
      <c r="L163" s="25"/>
      <c r="M163" s="24"/>
      <c r="N163" s="23"/>
      <c r="O163" s="44"/>
      <c r="P163" s="25"/>
      <c r="Q163" s="24">
        <v>1</v>
      </c>
      <c r="R163" s="23">
        <v>4</v>
      </c>
      <c r="S163" s="23" t="s">
        <v>19</v>
      </c>
      <c r="T163" s="25">
        <v>7</v>
      </c>
      <c r="U163" s="24"/>
      <c r="V163" s="68"/>
      <c r="W163" s="68"/>
      <c r="X163" s="70"/>
      <c r="Y163" s="69"/>
      <c r="Z163" s="68"/>
      <c r="AA163" s="68"/>
      <c r="AB163" s="70"/>
      <c r="AC163" s="187" t="s">
        <v>65</v>
      </c>
      <c r="AD163" s="54" t="s">
        <v>64</v>
      </c>
      <c r="AF163" s="10"/>
    </row>
    <row r="164" spans="1:32" s="9" customFormat="1" ht="14.1" customHeight="1" x14ac:dyDescent="0.2">
      <c r="A164" s="40" t="s">
        <v>287</v>
      </c>
      <c r="B164" s="86" t="s">
        <v>139</v>
      </c>
      <c r="C164" s="98" t="s">
        <v>409</v>
      </c>
      <c r="D164" s="98" t="s">
        <v>51</v>
      </c>
      <c r="E164" s="45"/>
      <c r="F164" s="44"/>
      <c r="G164" s="44"/>
      <c r="H164" s="46"/>
      <c r="I164" s="45"/>
      <c r="J164" s="44"/>
      <c r="K164" s="44"/>
      <c r="L164" s="46"/>
      <c r="M164" s="45"/>
      <c r="N164" s="44"/>
      <c r="O164" s="44"/>
      <c r="P164" s="46"/>
      <c r="Q164" s="45"/>
      <c r="R164" s="44"/>
      <c r="S164" s="44"/>
      <c r="T164" s="46"/>
      <c r="U164" s="45">
        <v>1</v>
      </c>
      <c r="V164" s="5">
        <v>4</v>
      </c>
      <c r="W164" s="5" t="s">
        <v>19</v>
      </c>
      <c r="X164" s="53">
        <v>7</v>
      </c>
      <c r="Y164" s="66"/>
      <c r="Z164" s="5"/>
      <c r="AA164" s="5"/>
      <c r="AB164" s="53"/>
      <c r="AC164" s="187" t="s">
        <v>65</v>
      </c>
      <c r="AD164" s="54" t="s">
        <v>64</v>
      </c>
      <c r="AF164" s="10"/>
    </row>
    <row r="165" spans="1:32" s="9" customFormat="1" ht="13.5" customHeight="1" x14ac:dyDescent="0.2">
      <c r="A165" s="40" t="s">
        <v>288</v>
      </c>
      <c r="B165" s="86" t="s">
        <v>140</v>
      </c>
      <c r="C165" s="98" t="s">
        <v>410</v>
      </c>
      <c r="D165" s="98" t="s">
        <v>139</v>
      </c>
      <c r="E165" s="45"/>
      <c r="F165" s="44"/>
      <c r="G165" s="44"/>
      <c r="H165" s="46"/>
      <c r="I165" s="45"/>
      <c r="J165" s="44"/>
      <c r="K165" s="44"/>
      <c r="L165" s="46"/>
      <c r="M165" s="45"/>
      <c r="N165" s="44"/>
      <c r="O165" s="44"/>
      <c r="P165" s="46"/>
      <c r="Q165" s="45"/>
      <c r="R165" s="44"/>
      <c r="S165" s="44"/>
      <c r="T165" s="46"/>
      <c r="U165" s="45"/>
      <c r="V165" s="5"/>
      <c r="W165" s="5"/>
      <c r="X165" s="53"/>
      <c r="Y165" s="66">
        <v>1</v>
      </c>
      <c r="Z165" s="5">
        <v>4</v>
      </c>
      <c r="AA165" s="5" t="s">
        <v>19</v>
      </c>
      <c r="AB165" s="53">
        <v>8</v>
      </c>
      <c r="AC165" s="187" t="s">
        <v>65</v>
      </c>
      <c r="AD165" s="54" t="s">
        <v>64</v>
      </c>
      <c r="AF165" s="10"/>
    </row>
    <row r="166" spans="1:32" s="9" customFormat="1" ht="14.1" customHeight="1" x14ac:dyDescent="0.2">
      <c r="A166" s="40" t="s">
        <v>289</v>
      </c>
      <c r="B166" s="86" t="s">
        <v>151</v>
      </c>
      <c r="C166" s="98" t="s">
        <v>411</v>
      </c>
      <c r="D166" s="98"/>
      <c r="E166" s="45"/>
      <c r="F166" s="44"/>
      <c r="G166" s="44"/>
      <c r="H166" s="46"/>
      <c r="I166" s="45"/>
      <c r="J166" s="44"/>
      <c r="K166" s="44"/>
      <c r="L166" s="46"/>
      <c r="M166" s="45">
        <v>2</v>
      </c>
      <c r="N166" s="44">
        <v>0</v>
      </c>
      <c r="O166" s="44" t="s">
        <v>19</v>
      </c>
      <c r="P166" s="46">
        <v>4</v>
      </c>
      <c r="Q166" s="45"/>
      <c r="R166" s="44"/>
      <c r="S166" s="44"/>
      <c r="T166" s="46"/>
      <c r="U166" s="45"/>
      <c r="V166" s="5"/>
      <c r="W166" s="5"/>
      <c r="X166" s="53"/>
      <c r="Y166" s="66"/>
      <c r="Z166" s="5"/>
      <c r="AA166" s="5"/>
      <c r="AB166" s="53"/>
      <c r="AC166" s="187" t="s">
        <v>65</v>
      </c>
      <c r="AD166" s="54" t="s">
        <v>64</v>
      </c>
      <c r="AF166" s="10"/>
    </row>
    <row r="167" spans="1:32" s="9" customFormat="1" ht="14.1" customHeight="1" x14ac:dyDescent="0.2">
      <c r="A167" s="40" t="s">
        <v>294</v>
      </c>
      <c r="B167" s="86" t="s">
        <v>152</v>
      </c>
      <c r="C167" s="98" t="s">
        <v>414</v>
      </c>
      <c r="D167" s="98" t="s">
        <v>153</v>
      </c>
      <c r="E167" s="45"/>
      <c r="F167" s="44"/>
      <c r="G167" s="44"/>
      <c r="H167" s="46"/>
      <c r="I167" s="45"/>
      <c r="J167" s="44"/>
      <c r="K167" s="44"/>
      <c r="L167" s="46"/>
      <c r="M167" s="45"/>
      <c r="N167" s="44"/>
      <c r="O167" s="44"/>
      <c r="P167" s="46"/>
      <c r="Q167" s="45">
        <v>2</v>
      </c>
      <c r="R167" s="44">
        <v>0</v>
      </c>
      <c r="S167" s="44" t="s">
        <v>19</v>
      </c>
      <c r="T167" s="46">
        <v>3</v>
      </c>
      <c r="U167" s="45"/>
      <c r="V167" s="5"/>
      <c r="W167" s="5"/>
      <c r="X167" s="53"/>
      <c r="Y167" s="66"/>
      <c r="Z167" s="5"/>
      <c r="AA167" s="5"/>
      <c r="AB167" s="53"/>
      <c r="AC167" s="187" t="s">
        <v>65</v>
      </c>
      <c r="AD167" s="54" t="s">
        <v>64</v>
      </c>
      <c r="AF167" s="10"/>
    </row>
    <row r="168" spans="1:32" s="9" customFormat="1" ht="14.1" customHeight="1" x14ac:dyDescent="0.2">
      <c r="A168" s="40" t="s">
        <v>295</v>
      </c>
      <c r="B168" s="50" t="s">
        <v>48</v>
      </c>
      <c r="C168" s="50" t="s">
        <v>405</v>
      </c>
      <c r="D168" s="42"/>
      <c r="E168" s="45"/>
      <c r="F168" s="44"/>
      <c r="G168" s="44"/>
      <c r="H168" s="46"/>
      <c r="I168" s="45"/>
      <c r="J168" s="44"/>
      <c r="K168" s="44"/>
      <c r="L168" s="46"/>
      <c r="M168" s="45"/>
      <c r="N168" s="44"/>
      <c r="O168" s="44"/>
      <c r="P168" s="46"/>
      <c r="Q168" s="45">
        <v>0</v>
      </c>
      <c r="R168" s="44">
        <v>2</v>
      </c>
      <c r="S168" s="44" t="s">
        <v>19</v>
      </c>
      <c r="T168" s="46">
        <v>3</v>
      </c>
      <c r="U168" s="45"/>
      <c r="V168" s="5"/>
      <c r="W168" s="5"/>
      <c r="X168" s="53"/>
      <c r="Y168" s="66"/>
      <c r="Z168" s="5"/>
      <c r="AA168" s="5"/>
      <c r="AB168" s="53"/>
      <c r="AC168" s="187" t="s">
        <v>65</v>
      </c>
      <c r="AD168" s="54" t="s">
        <v>108</v>
      </c>
      <c r="AF168" s="10"/>
    </row>
    <row r="169" spans="1:32" s="9" customFormat="1" ht="14.1" customHeight="1" thickBot="1" x14ac:dyDescent="0.25">
      <c r="A169" s="251" t="s">
        <v>296</v>
      </c>
      <c r="B169" s="261" t="s">
        <v>49</v>
      </c>
      <c r="C169" s="252" t="s">
        <v>406</v>
      </c>
      <c r="D169" s="262" t="s">
        <v>48</v>
      </c>
      <c r="E169" s="254"/>
      <c r="F169" s="245"/>
      <c r="G169" s="245"/>
      <c r="H169" s="255"/>
      <c r="I169" s="254"/>
      <c r="J169" s="245"/>
      <c r="K169" s="245"/>
      <c r="L169" s="255"/>
      <c r="M169" s="254"/>
      <c r="N169" s="245"/>
      <c r="O169" s="245"/>
      <c r="P169" s="255"/>
      <c r="Q169" s="254"/>
      <c r="R169" s="245"/>
      <c r="S169" s="245"/>
      <c r="T169" s="255"/>
      <c r="U169" s="254">
        <v>0</v>
      </c>
      <c r="V169" s="256">
        <v>2</v>
      </c>
      <c r="W169" s="256" t="s">
        <v>19</v>
      </c>
      <c r="X169" s="257">
        <v>3</v>
      </c>
      <c r="Y169" s="258"/>
      <c r="Z169" s="256"/>
      <c r="AA169" s="256"/>
      <c r="AB169" s="257"/>
      <c r="AC169" s="187" t="s">
        <v>65</v>
      </c>
      <c r="AD169" s="250" t="s">
        <v>108</v>
      </c>
      <c r="AF169" s="10"/>
    </row>
    <row r="170" spans="1:32" ht="14.1" customHeight="1" thickBot="1" x14ac:dyDescent="0.25">
      <c r="A170" s="55"/>
      <c r="B170" s="56" t="s">
        <v>17</v>
      </c>
      <c r="C170" s="56"/>
      <c r="D170" s="57">
        <v>70</v>
      </c>
      <c r="E170" s="58">
        <f>SUM(E154:E169)</f>
        <v>0</v>
      </c>
      <c r="F170" s="59">
        <f>SUM(F154:F169)</f>
        <v>0</v>
      </c>
      <c r="G170" s="59"/>
      <c r="H170" s="60">
        <f>SUM(H154:H169)</f>
        <v>0</v>
      </c>
      <c r="I170" s="58">
        <f>SUM(I154:I169)</f>
        <v>0</v>
      </c>
      <c r="J170" s="59">
        <f>SUM(J154:J169)</f>
        <v>0</v>
      </c>
      <c r="K170" s="59"/>
      <c r="L170" s="60">
        <f>SUM(L154:L169)</f>
        <v>0</v>
      </c>
      <c r="M170" s="58">
        <f>SUM(M158:M169)</f>
        <v>4</v>
      </c>
      <c r="N170" s="59">
        <f>SUM(N158:N169)</f>
        <v>8</v>
      </c>
      <c r="O170" s="59"/>
      <c r="P170" s="61">
        <f>SUM(P158:P169)</f>
        <v>18</v>
      </c>
      <c r="Q170" s="58">
        <f>SUM(Q158:Q169)</f>
        <v>4</v>
      </c>
      <c r="R170" s="59">
        <f>SUM(R158:R169)</f>
        <v>10</v>
      </c>
      <c r="S170" s="59"/>
      <c r="T170" s="60">
        <f>SUM(T158:T169)</f>
        <v>20</v>
      </c>
      <c r="U170" s="58">
        <f>SUM(U158:U169)</f>
        <v>2</v>
      </c>
      <c r="V170" s="59">
        <f>SUM(V158:V169)</f>
        <v>10</v>
      </c>
      <c r="W170" s="59"/>
      <c r="X170" s="61">
        <f>SUM(X158:X169)</f>
        <v>17</v>
      </c>
      <c r="Y170" s="58">
        <f>SUM(Y158:Y169)</f>
        <v>2</v>
      </c>
      <c r="Z170" s="59">
        <f>SUM(Z158:Z169)</f>
        <v>8</v>
      </c>
      <c r="AA170" s="59"/>
      <c r="AB170" s="61">
        <f>SUM(AB158:AB169)</f>
        <v>15</v>
      </c>
      <c r="AC170" s="62"/>
      <c r="AD170" s="63"/>
    </row>
    <row r="171" spans="1:32" ht="20.100000000000001" customHeight="1" thickBot="1" x14ac:dyDescent="0.25">
      <c r="A171" s="315" t="s">
        <v>92</v>
      </c>
      <c r="B171" s="316"/>
      <c r="C171" s="316"/>
      <c r="D171" s="316"/>
      <c r="E171" s="316"/>
      <c r="F171" s="316"/>
      <c r="G171" s="316"/>
      <c r="H171" s="316"/>
      <c r="I171" s="316"/>
      <c r="J171" s="316"/>
      <c r="K171" s="316"/>
      <c r="L171" s="316"/>
      <c r="M171" s="316"/>
      <c r="N171" s="316"/>
      <c r="O171" s="316"/>
      <c r="P171" s="316"/>
      <c r="Q171" s="316"/>
      <c r="R171" s="316"/>
      <c r="S171" s="316"/>
      <c r="T171" s="316"/>
      <c r="U171" s="316"/>
      <c r="V171" s="316"/>
      <c r="W171" s="316"/>
      <c r="X171" s="316"/>
      <c r="Y171" s="316"/>
      <c r="Z171" s="316"/>
      <c r="AA171" s="316"/>
      <c r="AB171" s="316"/>
      <c r="AC171" s="316"/>
      <c r="AD171" s="317"/>
    </row>
    <row r="172" spans="1:32" s="9" customFormat="1" ht="13.5" customHeight="1" x14ac:dyDescent="0.2">
      <c r="A172" s="31" t="s">
        <v>297</v>
      </c>
      <c r="B172" s="260" t="s">
        <v>128</v>
      </c>
      <c r="C172" s="260" t="s">
        <v>397</v>
      </c>
      <c r="D172" s="64" t="s">
        <v>181</v>
      </c>
      <c r="E172" s="24"/>
      <c r="F172" s="23"/>
      <c r="G172" s="23"/>
      <c r="H172" s="25"/>
      <c r="I172" s="22"/>
      <c r="J172" s="23"/>
      <c r="K172" s="23"/>
      <c r="L172" s="25"/>
      <c r="M172" s="24">
        <v>1</v>
      </c>
      <c r="N172" s="23">
        <v>4</v>
      </c>
      <c r="O172" s="23" t="s">
        <v>19</v>
      </c>
      <c r="P172" s="25">
        <v>8</v>
      </c>
      <c r="Q172" s="24"/>
      <c r="R172" s="23"/>
      <c r="S172" s="23"/>
      <c r="T172" s="67"/>
      <c r="U172" s="24"/>
      <c r="V172" s="68"/>
      <c r="W172" s="23"/>
      <c r="X172" s="70"/>
      <c r="Y172" s="69"/>
      <c r="Z172" s="68"/>
      <c r="AA172" s="68"/>
      <c r="AB172" s="70"/>
      <c r="AC172" s="187" t="s">
        <v>65</v>
      </c>
      <c r="AD172" s="30" t="s">
        <v>108</v>
      </c>
      <c r="AF172" s="10"/>
    </row>
    <row r="173" spans="1:32" s="9" customFormat="1" ht="14.1" customHeight="1" x14ac:dyDescent="0.2">
      <c r="A173" s="40" t="s">
        <v>298</v>
      </c>
      <c r="B173" s="101" t="s">
        <v>129</v>
      </c>
      <c r="C173" s="260" t="s">
        <v>398</v>
      </c>
      <c r="D173" s="32" t="s">
        <v>128</v>
      </c>
      <c r="E173" s="45"/>
      <c r="F173" s="44"/>
      <c r="G173" s="44"/>
      <c r="H173" s="46"/>
      <c r="I173" s="43"/>
      <c r="J173" s="44"/>
      <c r="K173" s="44"/>
      <c r="L173" s="46"/>
      <c r="M173" s="45"/>
      <c r="N173" s="44"/>
      <c r="O173" s="44"/>
      <c r="P173" s="46"/>
      <c r="Q173" s="45">
        <v>1</v>
      </c>
      <c r="R173" s="44">
        <v>4</v>
      </c>
      <c r="S173" s="44" t="s">
        <v>19</v>
      </c>
      <c r="T173" s="71">
        <v>9</v>
      </c>
      <c r="U173" s="45"/>
      <c r="V173" s="5"/>
      <c r="W173" s="5"/>
      <c r="X173" s="53"/>
      <c r="Y173" s="66"/>
      <c r="Z173" s="5"/>
      <c r="AA173" s="5"/>
      <c r="AB173" s="53"/>
      <c r="AC173" s="187" t="s">
        <v>65</v>
      </c>
      <c r="AD173" s="54" t="s">
        <v>108</v>
      </c>
      <c r="AF173" s="10"/>
    </row>
    <row r="174" spans="1:32" s="9" customFormat="1" ht="14.1" customHeight="1" x14ac:dyDescent="0.2">
      <c r="A174" s="40" t="s">
        <v>299</v>
      </c>
      <c r="B174" s="101" t="s">
        <v>130</v>
      </c>
      <c r="C174" s="101" t="s">
        <v>399</v>
      </c>
      <c r="D174" s="41" t="s">
        <v>129</v>
      </c>
      <c r="E174" s="45"/>
      <c r="F174" s="44"/>
      <c r="G174" s="44"/>
      <c r="H174" s="46"/>
      <c r="I174" s="43"/>
      <c r="J174" s="44"/>
      <c r="K174" s="44"/>
      <c r="L174" s="46"/>
      <c r="M174" s="45"/>
      <c r="N174" s="44"/>
      <c r="O174" s="44"/>
      <c r="P174" s="46"/>
      <c r="Q174" s="45"/>
      <c r="R174" s="44"/>
      <c r="S174" s="44"/>
      <c r="T174" s="71"/>
      <c r="U174" s="45">
        <v>1</v>
      </c>
      <c r="V174" s="5">
        <v>4</v>
      </c>
      <c r="W174" s="44" t="s">
        <v>19</v>
      </c>
      <c r="X174" s="53">
        <v>9</v>
      </c>
      <c r="Y174" s="66"/>
      <c r="Z174" s="5"/>
      <c r="AA174" s="5"/>
      <c r="AB174" s="53"/>
      <c r="AC174" s="187" t="s">
        <v>65</v>
      </c>
      <c r="AD174" s="54" t="s">
        <v>108</v>
      </c>
      <c r="AF174" s="10"/>
    </row>
    <row r="175" spans="1:32" s="9" customFormat="1" ht="14.1" customHeight="1" x14ac:dyDescent="0.2">
      <c r="A175" s="40" t="s">
        <v>275</v>
      </c>
      <c r="B175" s="101" t="s">
        <v>131</v>
      </c>
      <c r="C175" s="101" t="s">
        <v>400</v>
      </c>
      <c r="D175" s="41" t="s">
        <v>132</v>
      </c>
      <c r="E175" s="45"/>
      <c r="F175" s="44"/>
      <c r="G175" s="44"/>
      <c r="H175" s="46"/>
      <c r="I175" s="43"/>
      <c r="J175" s="44"/>
      <c r="K175" s="44"/>
      <c r="L175" s="46"/>
      <c r="M175" s="45"/>
      <c r="N175" s="44"/>
      <c r="O175" s="44"/>
      <c r="P175" s="46"/>
      <c r="Q175" s="45"/>
      <c r="R175" s="44"/>
      <c r="S175" s="44"/>
      <c r="T175" s="71"/>
      <c r="U175" s="45"/>
      <c r="V175" s="5"/>
      <c r="W175" s="5"/>
      <c r="X175" s="53"/>
      <c r="Y175" s="66">
        <v>1</v>
      </c>
      <c r="Z175" s="5">
        <v>4</v>
      </c>
      <c r="AA175" s="44" t="s">
        <v>19</v>
      </c>
      <c r="AB175" s="53">
        <v>9</v>
      </c>
      <c r="AC175" s="187" t="s">
        <v>65</v>
      </c>
      <c r="AD175" s="54" t="s">
        <v>108</v>
      </c>
      <c r="AF175" s="10"/>
    </row>
    <row r="176" spans="1:32" s="9" customFormat="1" ht="14.1" customHeight="1" x14ac:dyDescent="0.2">
      <c r="A176" s="40" t="s">
        <v>300</v>
      </c>
      <c r="B176" s="101" t="s">
        <v>52</v>
      </c>
      <c r="C176" s="101" t="s">
        <v>415</v>
      </c>
      <c r="D176" s="41"/>
      <c r="E176" s="45"/>
      <c r="F176" s="44"/>
      <c r="G176" s="44"/>
      <c r="H176" s="46"/>
      <c r="I176" s="43"/>
      <c r="J176" s="44"/>
      <c r="K176" s="44"/>
      <c r="L176" s="46"/>
      <c r="M176" s="45">
        <v>1</v>
      </c>
      <c r="N176" s="44">
        <v>3</v>
      </c>
      <c r="O176" s="44" t="s">
        <v>19</v>
      </c>
      <c r="P176" s="46">
        <v>8</v>
      </c>
      <c r="Q176" s="45"/>
      <c r="R176" s="44"/>
      <c r="S176" s="44"/>
      <c r="T176" s="71"/>
      <c r="U176" s="45"/>
      <c r="V176" s="5"/>
      <c r="W176" s="44"/>
      <c r="X176" s="53"/>
      <c r="Y176" s="66"/>
      <c r="Z176" s="5"/>
      <c r="AA176" s="5"/>
      <c r="AB176" s="53"/>
      <c r="AC176" s="187" t="s">
        <v>65</v>
      </c>
      <c r="AD176" s="54" t="s">
        <v>118</v>
      </c>
      <c r="AF176" s="10"/>
    </row>
    <row r="177" spans="1:32" s="9" customFormat="1" ht="14.1" customHeight="1" x14ac:dyDescent="0.2">
      <c r="A177" s="40" t="s">
        <v>301</v>
      </c>
      <c r="B177" s="101" t="s">
        <v>53</v>
      </c>
      <c r="C177" s="101" t="s">
        <v>416</v>
      </c>
      <c r="D177" s="41" t="s">
        <v>52</v>
      </c>
      <c r="E177" s="45"/>
      <c r="F177" s="44"/>
      <c r="G177" s="44"/>
      <c r="H177" s="46"/>
      <c r="I177" s="43"/>
      <c r="J177" s="44"/>
      <c r="K177" s="44"/>
      <c r="L177" s="46"/>
      <c r="M177" s="45"/>
      <c r="N177" s="44"/>
      <c r="O177" s="44"/>
      <c r="P177" s="46"/>
      <c r="Q177" s="45">
        <v>1</v>
      </c>
      <c r="R177" s="44">
        <v>3</v>
      </c>
      <c r="S177" s="44" t="s">
        <v>19</v>
      </c>
      <c r="T177" s="71">
        <v>9</v>
      </c>
      <c r="U177" s="45"/>
      <c r="V177" s="5"/>
      <c r="W177" s="5"/>
      <c r="X177" s="53"/>
      <c r="Y177" s="66"/>
      <c r="Z177" s="5"/>
      <c r="AA177" s="44"/>
      <c r="AB177" s="53"/>
      <c r="AC177" s="187" t="s">
        <v>65</v>
      </c>
      <c r="AD177" s="54" t="s">
        <v>118</v>
      </c>
      <c r="AF177" s="10"/>
    </row>
    <row r="178" spans="1:32" s="9" customFormat="1" ht="14.1" customHeight="1" x14ac:dyDescent="0.2">
      <c r="A178" s="40" t="s">
        <v>302</v>
      </c>
      <c r="B178" s="101" t="s">
        <v>54</v>
      </c>
      <c r="C178" s="101" t="s">
        <v>417</v>
      </c>
      <c r="D178" s="263" t="s">
        <v>53</v>
      </c>
      <c r="E178" s="45"/>
      <c r="F178" s="44"/>
      <c r="G178" s="44"/>
      <c r="H178" s="46"/>
      <c r="I178" s="43"/>
      <c r="J178" s="44"/>
      <c r="K178" s="44"/>
      <c r="L178" s="46"/>
      <c r="M178" s="45"/>
      <c r="N178" s="44"/>
      <c r="O178" s="44"/>
      <c r="P178" s="46"/>
      <c r="Q178" s="45"/>
      <c r="R178" s="44"/>
      <c r="S178" s="44"/>
      <c r="T178" s="71"/>
      <c r="U178" s="45">
        <v>1</v>
      </c>
      <c r="V178" s="5">
        <v>3</v>
      </c>
      <c r="W178" s="44" t="s">
        <v>19</v>
      </c>
      <c r="X178" s="53">
        <v>9</v>
      </c>
      <c r="Y178" s="66"/>
      <c r="Z178" s="5"/>
      <c r="AA178" s="5"/>
      <c r="AB178" s="53"/>
      <c r="AC178" s="187" t="s">
        <v>65</v>
      </c>
      <c r="AD178" s="54" t="s">
        <v>118</v>
      </c>
      <c r="AF178" s="10"/>
    </row>
    <row r="179" spans="1:32" s="9" customFormat="1" ht="14.1" customHeight="1" thickBot="1" x14ac:dyDescent="0.25">
      <c r="A179" s="251" t="s">
        <v>303</v>
      </c>
      <c r="B179" s="252" t="s">
        <v>148</v>
      </c>
      <c r="C179" s="252" t="s">
        <v>418</v>
      </c>
      <c r="D179" s="264" t="s">
        <v>149</v>
      </c>
      <c r="E179" s="254"/>
      <c r="F179" s="245"/>
      <c r="G179" s="245"/>
      <c r="H179" s="255"/>
      <c r="I179" s="265"/>
      <c r="J179" s="245"/>
      <c r="K179" s="245"/>
      <c r="L179" s="255"/>
      <c r="M179" s="254"/>
      <c r="N179" s="245"/>
      <c r="O179" s="245"/>
      <c r="P179" s="255"/>
      <c r="Q179" s="254"/>
      <c r="R179" s="245"/>
      <c r="S179" s="245"/>
      <c r="T179" s="266"/>
      <c r="U179" s="254"/>
      <c r="V179" s="256"/>
      <c r="W179" s="245"/>
      <c r="X179" s="257"/>
      <c r="Y179" s="258">
        <v>1</v>
      </c>
      <c r="Z179" s="256">
        <v>3</v>
      </c>
      <c r="AA179" s="256" t="s">
        <v>19</v>
      </c>
      <c r="AB179" s="257">
        <v>9</v>
      </c>
      <c r="AC179" s="187" t="s">
        <v>65</v>
      </c>
      <c r="AD179" s="250" t="s">
        <v>118</v>
      </c>
      <c r="AF179" s="10"/>
    </row>
    <row r="180" spans="1:32" ht="20.100000000000001" customHeight="1" thickBot="1" x14ac:dyDescent="0.25">
      <c r="A180" s="107"/>
      <c r="B180" s="108" t="s">
        <v>17</v>
      </c>
      <c r="C180" s="108"/>
      <c r="D180" s="95">
        <f>SUM(H180,L180,P180,T180,X180,AB180)</f>
        <v>70</v>
      </c>
      <c r="E180" s="58"/>
      <c r="F180" s="59"/>
      <c r="G180" s="59"/>
      <c r="H180" s="61"/>
      <c r="I180" s="58"/>
      <c r="J180" s="59"/>
      <c r="K180" s="59"/>
      <c r="L180" s="61"/>
      <c r="M180" s="58">
        <f>SUM(M172:M179)</f>
        <v>2</v>
      </c>
      <c r="N180" s="59">
        <f>SUM(N172:N179)</f>
        <v>7</v>
      </c>
      <c r="O180" s="59"/>
      <c r="P180" s="61">
        <f>SUM(P172:P179)</f>
        <v>16</v>
      </c>
      <c r="Q180" s="58">
        <f>SUM(Q172:Q179)</f>
        <v>2</v>
      </c>
      <c r="R180" s="59">
        <f>SUM(R172:R179)</f>
        <v>7</v>
      </c>
      <c r="S180" s="59"/>
      <c r="T180" s="60">
        <f>SUM(T172:T179)</f>
        <v>18</v>
      </c>
      <c r="U180" s="58">
        <f>SUM(U172:U179)</f>
        <v>2</v>
      </c>
      <c r="V180" s="59">
        <f>SUM(V172:V179)</f>
        <v>7</v>
      </c>
      <c r="W180" s="59"/>
      <c r="X180" s="61">
        <f>SUM(X172:X179)</f>
        <v>18</v>
      </c>
      <c r="Y180" s="58">
        <f>SUM(Y172:Y179)</f>
        <v>2</v>
      </c>
      <c r="Z180" s="59">
        <f>SUM(Z172:Z179)</f>
        <v>7</v>
      </c>
      <c r="AA180" s="59"/>
      <c r="AB180" s="61">
        <f>SUM(AB172:AB179)</f>
        <v>18</v>
      </c>
      <c r="AC180" s="62"/>
      <c r="AD180" s="63"/>
    </row>
    <row r="181" spans="1:32" ht="27.95" customHeight="1" thickBot="1" x14ac:dyDescent="0.25">
      <c r="A181" s="318" t="s">
        <v>185</v>
      </c>
      <c r="B181" s="319"/>
      <c r="C181" s="319"/>
      <c r="D181" s="319"/>
      <c r="E181" s="319"/>
      <c r="F181" s="319"/>
      <c r="G181" s="319"/>
      <c r="H181" s="319"/>
      <c r="I181" s="319"/>
      <c r="J181" s="319"/>
      <c r="K181" s="319"/>
      <c r="L181" s="319"/>
      <c r="M181" s="319"/>
      <c r="N181" s="319"/>
      <c r="O181" s="319"/>
      <c r="P181" s="319"/>
      <c r="Q181" s="319"/>
      <c r="R181" s="319"/>
      <c r="S181" s="319"/>
      <c r="T181" s="319"/>
      <c r="U181" s="319"/>
      <c r="V181" s="319"/>
      <c r="W181" s="319"/>
      <c r="X181" s="319"/>
      <c r="Y181" s="319"/>
      <c r="Z181" s="319"/>
      <c r="AA181" s="319"/>
      <c r="AB181" s="319"/>
      <c r="AC181" s="319"/>
      <c r="AD181" s="320"/>
    </row>
    <row r="182" spans="1:32" s="9" customFormat="1" ht="14.1" customHeight="1" x14ac:dyDescent="0.2">
      <c r="A182" s="109" t="s">
        <v>267</v>
      </c>
      <c r="B182" s="112" t="s">
        <v>96</v>
      </c>
      <c r="C182" s="110" t="s">
        <v>322</v>
      </c>
      <c r="D182" s="112"/>
      <c r="E182" s="22">
        <v>0</v>
      </c>
      <c r="F182" s="23">
        <v>2</v>
      </c>
      <c r="G182" s="23" t="s">
        <v>19</v>
      </c>
      <c r="H182" s="25">
        <v>1</v>
      </c>
      <c r="I182" s="24"/>
      <c r="J182" s="23"/>
      <c r="K182" s="23"/>
      <c r="L182" s="25"/>
      <c r="M182" s="24"/>
      <c r="N182" s="23"/>
      <c r="O182" s="23"/>
      <c r="P182" s="25"/>
      <c r="Q182" s="24"/>
      <c r="R182" s="23"/>
      <c r="S182" s="23"/>
      <c r="T182" s="25"/>
      <c r="U182" s="24"/>
      <c r="V182" s="23"/>
      <c r="W182" s="23"/>
      <c r="X182" s="25"/>
      <c r="Y182" s="24"/>
      <c r="Z182" s="23"/>
      <c r="AA182" s="23"/>
      <c r="AB182" s="25"/>
      <c r="AC182" s="111" t="s">
        <v>65</v>
      </c>
      <c r="AD182" s="112" t="s">
        <v>108</v>
      </c>
      <c r="AF182" s="10"/>
    </row>
    <row r="183" spans="1:32" s="9" customFormat="1" ht="14.1" customHeight="1" x14ac:dyDescent="0.2">
      <c r="A183" s="113" t="s">
        <v>268</v>
      </c>
      <c r="B183" s="72" t="s">
        <v>67</v>
      </c>
      <c r="C183" s="114" t="s">
        <v>321</v>
      </c>
      <c r="D183" s="72"/>
      <c r="E183" s="43">
        <v>0</v>
      </c>
      <c r="F183" s="44">
        <v>2</v>
      </c>
      <c r="G183" s="44" t="s">
        <v>15</v>
      </c>
      <c r="H183" s="46">
        <v>2</v>
      </c>
      <c r="I183" s="45"/>
      <c r="J183" s="44"/>
      <c r="K183" s="44"/>
      <c r="L183" s="46"/>
      <c r="M183" s="45"/>
      <c r="N183" s="44"/>
      <c r="O183" s="44"/>
      <c r="P183" s="46"/>
      <c r="Q183" s="45"/>
      <c r="R183" s="44"/>
      <c r="S183" s="44"/>
      <c r="T183" s="46"/>
      <c r="U183" s="45"/>
      <c r="V183" s="44"/>
      <c r="W183" s="44"/>
      <c r="X183" s="46"/>
      <c r="Y183" s="45"/>
      <c r="Z183" s="44"/>
      <c r="AA183" s="44"/>
      <c r="AB183" s="46"/>
      <c r="AC183" s="47" t="s">
        <v>69</v>
      </c>
      <c r="AD183" s="72" t="s">
        <v>68</v>
      </c>
      <c r="AF183" s="10"/>
    </row>
    <row r="184" spans="1:32" s="9" customFormat="1" ht="14.1" customHeight="1" x14ac:dyDescent="0.2">
      <c r="A184" s="113" t="s">
        <v>269</v>
      </c>
      <c r="B184" s="72" t="s">
        <v>101</v>
      </c>
      <c r="C184" s="114" t="s">
        <v>320</v>
      </c>
      <c r="D184" s="72"/>
      <c r="E184" s="43">
        <v>0</v>
      </c>
      <c r="F184" s="44">
        <v>2</v>
      </c>
      <c r="G184" s="44" t="s">
        <v>19</v>
      </c>
      <c r="H184" s="46">
        <v>2</v>
      </c>
      <c r="I184" s="45"/>
      <c r="J184" s="44"/>
      <c r="K184" s="44"/>
      <c r="L184" s="46"/>
      <c r="M184" s="45"/>
      <c r="N184" s="44"/>
      <c r="O184" s="44"/>
      <c r="P184" s="46"/>
      <c r="Q184" s="45"/>
      <c r="R184" s="44"/>
      <c r="S184" s="44"/>
      <c r="T184" s="46"/>
      <c r="U184" s="45"/>
      <c r="V184" s="44"/>
      <c r="W184" s="44"/>
      <c r="X184" s="46"/>
      <c r="Y184" s="45"/>
      <c r="Z184" s="44"/>
      <c r="AA184" s="44"/>
      <c r="AB184" s="46"/>
      <c r="AC184" s="47" t="s">
        <v>69</v>
      </c>
      <c r="AD184" s="72" t="s">
        <v>103</v>
      </c>
      <c r="AF184" s="10"/>
    </row>
    <row r="185" spans="1:32" s="9" customFormat="1" ht="14.1" customHeight="1" x14ac:dyDescent="0.2">
      <c r="A185" s="113" t="s">
        <v>270</v>
      </c>
      <c r="B185" s="72" t="s">
        <v>100</v>
      </c>
      <c r="C185" s="114" t="s">
        <v>319</v>
      </c>
      <c r="D185" s="72" t="s">
        <v>101</v>
      </c>
      <c r="E185" s="43"/>
      <c r="F185" s="44"/>
      <c r="G185" s="44"/>
      <c r="H185" s="46"/>
      <c r="I185" s="45">
        <v>0</v>
      </c>
      <c r="J185" s="44">
        <v>2</v>
      </c>
      <c r="K185" s="44" t="s">
        <v>19</v>
      </c>
      <c r="L185" s="46">
        <v>2</v>
      </c>
      <c r="M185" s="45"/>
      <c r="N185" s="44"/>
      <c r="O185" s="44"/>
      <c r="P185" s="46"/>
      <c r="Q185" s="45"/>
      <c r="R185" s="44"/>
      <c r="S185" s="44"/>
      <c r="T185" s="46"/>
      <c r="U185" s="45"/>
      <c r="V185" s="44"/>
      <c r="W185" s="44"/>
      <c r="X185" s="46"/>
      <c r="Y185" s="45"/>
      <c r="Z185" s="44"/>
      <c r="AA185" s="44"/>
      <c r="AB185" s="46"/>
      <c r="AC185" s="37" t="s">
        <v>69</v>
      </c>
      <c r="AD185" s="72" t="s">
        <v>103</v>
      </c>
      <c r="AF185" s="10"/>
    </row>
    <row r="186" spans="1:32" s="9" customFormat="1" ht="14.1" customHeight="1" x14ac:dyDescent="0.2">
      <c r="A186" s="113" t="s">
        <v>430</v>
      </c>
      <c r="B186" s="285" t="s">
        <v>427</v>
      </c>
      <c r="C186" s="114" t="s">
        <v>428</v>
      </c>
      <c r="D186" s="72"/>
      <c r="E186" s="43"/>
      <c r="F186" s="44"/>
      <c r="G186" s="44"/>
      <c r="H186" s="46"/>
      <c r="I186" s="45"/>
      <c r="J186" s="44"/>
      <c r="K186" s="44"/>
      <c r="L186" s="46"/>
      <c r="M186" s="45"/>
      <c r="N186" s="44"/>
      <c r="O186" s="44"/>
      <c r="P186" s="46"/>
      <c r="Q186" s="45">
        <v>0</v>
      </c>
      <c r="R186" s="44">
        <v>2</v>
      </c>
      <c r="S186" s="44" t="s">
        <v>19</v>
      </c>
      <c r="T186" s="46">
        <v>2</v>
      </c>
      <c r="U186" s="45"/>
      <c r="V186" s="44"/>
      <c r="W186" s="44"/>
      <c r="X186" s="46"/>
      <c r="Y186" s="45"/>
      <c r="Z186" s="44"/>
      <c r="AA186" s="44"/>
      <c r="AB186" s="46"/>
      <c r="AC186" s="37" t="s">
        <v>65</v>
      </c>
      <c r="AD186" s="72" t="s">
        <v>429</v>
      </c>
      <c r="AF186" s="10"/>
    </row>
    <row r="187" spans="1:32" s="9" customFormat="1" ht="14.1" customHeight="1" x14ac:dyDescent="0.2">
      <c r="A187" s="113" t="s">
        <v>425</v>
      </c>
      <c r="B187" s="285" t="s">
        <v>423</v>
      </c>
      <c r="C187" s="114"/>
      <c r="D187" s="72"/>
      <c r="E187" s="43"/>
      <c r="F187" s="44"/>
      <c r="G187" s="44"/>
      <c r="H187" s="46"/>
      <c r="I187" s="45"/>
      <c r="J187" s="44"/>
      <c r="K187" s="44"/>
      <c r="L187" s="46"/>
      <c r="M187" s="45">
        <v>0</v>
      </c>
      <c r="N187" s="44">
        <v>3</v>
      </c>
      <c r="O187" s="44" t="s">
        <v>19</v>
      </c>
      <c r="P187" s="46">
        <v>3</v>
      </c>
      <c r="Q187" s="45"/>
      <c r="R187" s="44"/>
      <c r="S187" s="44"/>
      <c r="T187" s="46"/>
      <c r="U187" s="45"/>
      <c r="V187" s="44"/>
      <c r="W187" s="44"/>
      <c r="X187" s="46"/>
      <c r="Y187" s="45"/>
      <c r="Z187" s="44"/>
      <c r="AA187" s="44"/>
      <c r="AB187" s="46"/>
      <c r="AC187" s="37" t="s">
        <v>65</v>
      </c>
      <c r="AD187" s="72" t="s">
        <v>108</v>
      </c>
      <c r="AF187" s="10"/>
    </row>
    <row r="188" spans="1:32" s="9" customFormat="1" ht="14.1" customHeight="1" x14ac:dyDescent="0.2">
      <c r="A188" s="113" t="s">
        <v>426</v>
      </c>
      <c r="B188" s="72" t="s">
        <v>424</v>
      </c>
      <c r="C188" s="114"/>
      <c r="D188" s="72" t="str">
        <f>$B$187</f>
        <v>Mozgóképes díszlettervezés I.</v>
      </c>
      <c r="E188" s="43"/>
      <c r="F188" s="44"/>
      <c r="G188" s="44"/>
      <c r="H188" s="46"/>
      <c r="I188" s="45"/>
      <c r="J188" s="44"/>
      <c r="K188" s="44"/>
      <c r="L188" s="46"/>
      <c r="M188" s="45"/>
      <c r="N188" s="44"/>
      <c r="O188" s="44"/>
      <c r="P188" s="46"/>
      <c r="Q188" s="45">
        <v>0</v>
      </c>
      <c r="R188" s="44">
        <v>3</v>
      </c>
      <c r="S188" s="44" t="s">
        <v>19</v>
      </c>
      <c r="T188" s="46">
        <v>3</v>
      </c>
      <c r="U188" s="45"/>
      <c r="V188" s="44"/>
      <c r="W188" s="44"/>
      <c r="X188" s="46"/>
      <c r="Y188" s="45"/>
      <c r="Z188" s="44"/>
      <c r="AA188" s="44"/>
      <c r="AB188" s="46"/>
      <c r="AC188" s="37" t="s">
        <v>65</v>
      </c>
      <c r="AD188" s="72" t="s">
        <v>108</v>
      </c>
      <c r="AF188" s="10"/>
    </row>
    <row r="189" spans="1:32" s="9" customFormat="1" ht="14.1" customHeight="1" x14ac:dyDescent="0.2">
      <c r="A189" s="113" t="s">
        <v>271</v>
      </c>
      <c r="B189" s="285" t="s">
        <v>146</v>
      </c>
      <c r="C189" s="114" t="s">
        <v>318</v>
      </c>
      <c r="D189" s="72"/>
      <c r="E189" s="43"/>
      <c r="F189" s="44"/>
      <c r="G189" s="44"/>
      <c r="H189" s="46"/>
      <c r="I189" s="45"/>
      <c r="J189" s="44"/>
      <c r="K189" s="44"/>
      <c r="L189" s="46"/>
      <c r="M189" s="45"/>
      <c r="N189" s="44"/>
      <c r="O189" s="44"/>
      <c r="P189" s="46"/>
      <c r="Q189" s="45"/>
      <c r="R189" s="44"/>
      <c r="S189" s="44"/>
      <c r="T189" s="46"/>
      <c r="U189" s="45">
        <v>1</v>
      </c>
      <c r="V189" s="44">
        <v>1</v>
      </c>
      <c r="W189" s="44" t="s">
        <v>15</v>
      </c>
      <c r="X189" s="46">
        <v>1</v>
      </c>
      <c r="Y189" s="45"/>
      <c r="Z189" s="44"/>
      <c r="AA189" s="44"/>
      <c r="AB189" s="46"/>
      <c r="AC189" s="37" t="s">
        <v>160</v>
      </c>
      <c r="AD189" s="72" t="s">
        <v>154</v>
      </c>
      <c r="AF189" s="10"/>
    </row>
    <row r="190" spans="1:32" s="9" customFormat="1" ht="14.1" customHeight="1" x14ac:dyDescent="0.2">
      <c r="A190" s="113" t="s">
        <v>307</v>
      </c>
      <c r="B190" s="72" t="s">
        <v>145</v>
      </c>
      <c r="C190" s="114" t="s">
        <v>317</v>
      </c>
      <c r="D190" s="72"/>
      <c r="E190" s="43"/>
      <c r="F190" s="44"/>
      <c r="G190" s="44"/>
      <c r="H190" s="46"/>
      <c r="I190" s="45"/>
      <c r="J190" s="44"/>
      <c r="K190" s="44"/>
      <c r="L190" s="46"/>
      <c r="M190" s="45"/>
      <c r="N190" s="44"/>
      <c r="O190" s="44"/>
      <c r="P190" s="46"/>
      <c r="Q190" s="45"/>
      <c r="R190" s="44"/>
      <c r="S190" s="44"/>
      <c r="T190" s="46"/>
      <c r="U190" s="45">
        <v>1</v>
      </c>
      <c r="V190" s="44">
        <v>1</v>
      </c>
      <c r="W190" s="44" t="s">
        <v>15</v>
      </c>
      <c r="X190" s="46">
        <v>1</v>
      </c>
      <c r="Y190" s="45"/>
      <c r="Z190" s="44"/>
      <c r="AA190" s="44"/>
      <c r="AB190" s="46"/>
      <c r="AC190" s="37" t="s">
        <v>159</v>
      </c>
      <c r="AD190" s="72" t="s">
        <v>155</v>
      </c>
      <c r="AF190" s="10"/>
    </row>
    <row r="191" spans="1:32" s="9" customFormat="1" ht="14.1" customHeight="1" x14ac:dyDescent="0.2">
      <c r="A191" s="113" t="s">
        <v>306</v>
      </c>
      <c r="B191" s="72" t="s">
        <v>305</v>
      </c>
      <c r="C191" s="114" t="s">
        <v>316</v>
      </c>
      <c r="D191" s="72"/>
      <c r="E191" s="43"/>
      <c r="F191" s="44"/>
      <c r="G191" s="44"/>
      <c r="H191" s="46"/>
      <c r="I191" s="45"/>
      <c r="J191" s="44"/>
      <c r="K191" s="44"/>
      <c r="L191" s="46"/>
      <c r="M191" s="45"/>
      <c r="N191" s="44"/>
      <c r="O191" s="44"/>
      <c r="P191" s="46"/>
      <c r="Q191" s="45"/>
      <c r="R191" s="44"/>
      <c r="S191" s="44"/>
      <c r="T191" s="46"/>
      <c r="U191" s="45">
        <v>1</v>
      </c>
      <c r="V191" s="44">
        <v>1</v>
      </c>
      <c r="W191" s="44" t="s">
        <v>15</v>
      </c>
      <c r="X191" s="46">
        <v>1</v>
      </c>
      <c r="Y191" s="45"/>
      <c r="Z191" s="44"/>
      <c r="AA191" s="44"/>
      <c r="AB191" s="46"/>
      <c r="AC191" s="37" t="s">
        <v>159</v>
      </c>
      <c r="AD191" s="72" t="s">
        <v>155</v>
      </c>
      <c r="AF191" s="10"/>
    </row>
    <row r="192" spans="1:32" s="9" customFormat="1" ht="14.1" customHeight="1" thickBot="1" x14ac:dyDescent="0.25">
      <c r="A192" s="113" t="s">
        <v>304</v>
      </c>
      <c r="B192" s="106" t="s">
        <v>113</v>
      </c>
      <c r="C192" s="114" t="s">
        <v>419</v>
      </c>
      <c r="D192" s="72"/>
      <c r="E192" s="43">
        <v>0</v>
      </c>
      <c r="F192" s="44">
        <v>6</v>
      </c>
      <c r="G192" s="44" t="s">
        <v>19</v>
      </c>
      <c r="H192" s="46">
        <v>0</v>
      </c>
      <c r="I192" s="45"/>
      <c r="J192" s="44"/>
      <c r="K192" s="44"/>
      <c r="L192" s="46"/>
      <c r="M192" s="45"/>
      <c r="N192" s="44"/>
      <c r="O192" s="44"/>
      <c r="P192" s="46"/>
      <c r="Q192" s="45"/>
      <c r="R192" s="44"/>
      <c r="S192" s="44"/>
      <c r="T192" s="46"/>
      <c r="U192" s="45"/>
      <c r="V192" s="44"/>
      <c r="W192" s="44"/>
      <c r="X192" s="46"/>
      <c r="Y192" s="45"/>
      <c r="Z192" s="44"/>
      <c r="AA192" s="44"/>
      <c r="AB192" s="46"/>
      <c r="AC192" s="115" t="s">
        <v>115</v>
      </c>
      <c r="AD192" s="106"/>
      <c r="AF192" s="10"/>
    </row>
    <row r="193" spans="1:30" ht="20.100000000000001" customHeight="1" thickBot="1" x14ac:dyDescent="0.25">
      <c r="A193" s="116"/>
      <c r="B193" s="117" t="s">
        <v>17</v>
      </c>
      <c r="C193" s="282"/>
      <c r="D193" s="118">
        <f>SUM(H193,L193,P193,T193,X193,AB193)</f>
        <v>18</v>
      </c>
      <c r="E193" s="131">
        <f>SUM(E182:E192)</f>
        <v>0</v>
      </c>
      <c r="F193" s="132">
        <f>SUM(F182:F192)</f>
        <v>12</v>
      </c>
      <c r="G193" s="132"/>
      <c r="H193" s="133">
        <f>SUM(H182:H192)</f>
        <v>5</v>
      </c>
      <c r="I193" s="131">
        <f>SUM(I182:I192)</f>
        <v>0</v>
      </c>
      <c r="J193" s="132">
        <f>SUM(J182:J192)</f>
        <v>2</v>
      </c>
      <c r="K193" s="132"/>
      <c r="L193" s="133">
        <f>SUM(L182:L192)</f>
        <v>2</v>
      </c>
      <c r="M193" s="131">
        <f>SUM(M182:M192)</f>
        <v>0</v>
      </c>
      <c r="N193" s="132">
        <f>SUM(N182:N192)</f>
        <v>3</v>
      </c>
      <c r="O193" s="132"/>
      <c r="P193" s="133">
        <f>SUM(P182:P192)</f>
        <v>3</v>
      </c>
      <c r="Q193" s="131">
        <f>SUM(Q182:Q192)</f>
        <v>0</v>
      </c>
      <c r="R193" s="132">
        <f>SUM(R182:R192)</f>
        <v>5</v>
      </c>
      <c r="S193" s="132"/>
      <c r="T193" s="133">
        <f>SUM(T182:T192)</f>
        <v>5</v>
      </c>
      <c r="U193" s="131">
        <f>SUM(U182:U192)</f>
        <v>3</v>
      </c>
      <c r="V193" s="132">
        <f>SUM(V182:V192)</f>
        <v>3</v>
      </c>
      <c r="W193" s="132"/>
      <c r="X193" s="133">
        <f>SUM(X182:X192)</f>
        <v>3</v>
      </c>
      <c r="Y193" s="131"/>
      <c r="Z193" s="132"/>
      <c r="AA193" s="132"/>
      <c r="AB193" s="133"/>
      <c r="AC193" s="36"/>
      <c r="AD193" s="36"/>
    </row>
    <row r="194" spans="1:30" ht="20.100000000000001" customHeight="1" thickBot="1" x14ac:dyDescent="0.25">
      <c r="A194" s="134"/>
      <c r="B194" s="135" t="s">
        <v>169</v>
      </c>
      <c r="C194" s="283"/>
      <c r="D194" s="136">
        <f>+D193+D180+D129+D124+D118+D112+D98+D84+D59+D48</f>
        <v>183</v>
      </c>
      <c r="E194" s="137"/>
      <c r="F194" s="138"/>
      <c r="G194" s="138"/>
      <c r="H194" s="139"/>
      <c r="I194" s="137"/>
      <c r="J194" s="138"/>
      <c r="K194" s="138"/>
      <c r="L194" s="139"/>
      <c r="M194" s="137"/>
      <c r="N194" s="138"/>
      <c r="O194" s="138"/>
      <c r="P194" s="139"/>
      <c r="Q194" s="137"/>
      <c r="R194" s="138"/>
      <c r="S194" s="138"/>
      <c r="T194" s="139"/>
      <c r="U194" s="137"/>
      <c r="V194" s="138"/>
      <c r="W194" s="138"/>
      <c r="X194" s="139"/>
      <c r="Y194" s="137"/>
      <c r="Z194" s="138"/>
      <c r="AA194" s="138"/>
      <c r="AB194" s="139"/>
      <c r="AC194" s="36"/>
      <c r="AD194" s="36"/>
    </row>
    <row r="195" spans="1:30" ht="14.1" customHeight="1" x14ac:dyDescent="0.2">
      <c r="A195" s="326"/>
      <c r="B195" s="326"/>
      <c r="C195" s="284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9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</row>
    <row r="196" spans="1:30" ht="14.1" customHeight="1" x14ac:dyDescent="0.2">
      <c r="A196" s="341" t="s">
        <v>63</v>
      </c>
      <c r="B196" s="341"/>
      <c r="C196" s="267"/>
    </row>
    <row r="197" spans="1:30" ht="14.1" customHeight="1" x14ac:dyDescent="0.2">
      <c r="A197" s="341" t="s">
        <v>178</v>
      </c>
      <c r="B197" s="341"/>
      <c r="C197" s="341"/>
      <c r="D197" s="341"/>
      <c r="E197" s="120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9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</row>
    <row r="198" spans="1:30" ht="14.1" customHeight="1" x14ac:dyDescent="0.2">
      <c r="A198" s="342" t="s">
        <v>179</v>
      </c>
      <c r="B198" s="342"/>
      <c r="C198" s="342"/>
      <c r="D198" s="342"/>
      <c r="E198" s="16"/>
      <c r="F198" s="16"/>
      <c r="I198" s="16"/>
      <c r="J198" s="7"/>
      <c r="K198" s="12"/>
      <c r="L198" s="12" t="s">
        <v>191</v>
      </c>
      <c r="Q198" s="16"/>
      <c r="R198" s="7"/>
      <c r="S198" s="12"/>
      <c r="T198" s="12"/>
      <c r="U198" s="13"/>
      <c r="V198" s="13"/>
      <c r="W198" s="13"/>
      <c r="X198" s="13"/>
      <c r="Y198" s="16"/>
      <c r="AA198" s="12"/>
      <c r="AB198" s="12"/>
      <c r="AC198" s="13"/>
      <c r="AD198" s="13"/>
    </row>
    <row r="200" spans="1:30" ht="14.1" customHeight="1" x14ac:dyDescent="0.2">
      <c r="A200" s="121"/>
      <c r="B200" s="122"/>
      <c r="C200" s="122"/>
      <c r="D200" s="124"/>
      <c r="E200" s="125"/>
      <c r="F200" s="125"/>
    </row>
    <row r="201" spans="1:30" ht="14.1" customHeight="1" x14ac:dyDescent="0.2">
      <c r="A201" s="121"/>
      <c r="B201" s="122"/>
      <c r="C201" s="122"/>
      <c r="D201" s="124"/>
      <c r="E201" s="125"/>
      <c r="F201" s="125"/>
    </row>
    <row r="202" spans="1:30" ht="14.1" customHeight="1" x14ac:dyDescent="0.2">
      <c r="A202" s="121"/>
      <c r="B202" s="122"/>
      <c r="C202" s="122"/>
      <c r="D202" s="124"/>
      <c r="E202" s="125"/>
      <c r="F202" s="125"/>
    </row>
    <row r="203" spans="1:30" ht="14.1" customHeight="1" x14ac:dyDescent="0.2">
      <c r="A203" s="121"/>
      <c r="B203" s="122"/>
      <c r="C203" s="122"/>
      <c r="D203" s="124"/>
      <c r="E203" s="125"/>
      <c r="F203" s="125"/>
    </row>
    <row r="204" spans="1:30" ht="14.1" customHeight="1" x14ac:dyDescent="0.2">
      <c r="A204" s="121"/>
      <c r="B204" s="126"/>
      <c r="C204" s="126"/>
      <c r="D204" s="124"/>
      <c r="E204" s="125"/>
      <c r="F204" s="125"/>
    </row>
    <row r="205" spans="1:30" ht="14.1" customHeight="1" x14ac:dyDescent="0.2">
      <c r="A205" s="121"/>
      <c r="B205" s="126"/>
      <c r="C205" s="126"/>
      <c r="D205" s="124"/>
      <c r="E205" s="125"/>
      <c r="F205" s="125"/>
    </row>
    <row r="206" spans="1:30" ht="14.1" customHeight="1" x14ac:dyDescent="0.2">
      <c r="A206" s="121"/>
      <c r="B206" s="122"/>
      <c r="C206" s="122"/>
      <c r="D206" s="124"/>
      <c r="E206" s="125"/>
      <c r="F206" s="125"/>
    </row>
    <row r="207" spans="1:30" ht="14.1" customHeight="1" x14ac:dyDescent="0.2">
      <c r="A207" s="121"/>
      <c r="B207" s="122"/>
      <c r="C207" s="122"/>
      <c r="D207" s="124"/>
      <c r="E207" s="125"/>
      <c r="F207" s="125"/>
    </row>
    <row r="208" spans="1:30" ht="14.1" customHeight="1" x14ac:dyDescent="0.2">
      <c r="A208" s="121"/>
      <c r="B208" s="122"/>
      <c r="C208" s="122"/>
      <c r="D208" s="124"/>
      <c r="E208" s="125"/>
      <c r="F208" s="125"/>
    </row>
    <row r="209" spans="1:6" ht="14.1" customHeight="1" x14ac:dyDescent="0.2">
      <c r="A209" s="121"/>
      <c r="B209" s="122"/>
      <c r="C209" s="122"/>
      <c r="D209" s="124"/>
      <c r="E209" s="125"/>
      <c r="F209" s="125"/>
    </row>
    <row r="210" spans="1:6" ht="14.1" customHeight="1" x14ac:dyDescent="0.2">
      <c r="A210" s="121"/>
      <c r="B210" s="122"/>
      <c r="C210" s="122"/>
      <c r="D210" s="124"/>
      <c r="E210" s="125"/>
      <c r="F210" s="125"/>
    </row>
    <row r="211" spans="1:6" ht="14.1" customHeight="1" x14ac:dyDescent="0.2">
      <c r="A211" s="121"/>
      <c r="B211" s="122"/>
      <c r="C211" s="122"/>
      <c r="D211" s="124"/>
      <c r="E211" s="125"/>
      <c r="F211" s="125"/>
    </row>
    <row r="212" spans="1:6" ht="14.1" customHeight="1" x14ac:dyDescent="0.2">
      <c r="A212" s="124"/>
      <c r="B212" s="122"/>
      <c r="C212" s="122"/>
      <c r="D212" s="124"/>
      <c r="E212" s="125"/>
      <c r="F212" s="125"/>
    </row>
    <row r="213" spans="1:6" ht="14.1" customHeight="1" x14ac:dyDescent="0.2">
      <c r="A213" s="127"/>
      <c r="B213" s="124"/>
      <c r="C213" s="124"/>
      <c r="D213" s="128"/>
      <c r="E213" s="125"/>
      <c r="F213" s="125"/>
    </row>
  </sheetData>
  <mergeCells count="59">
    <mergeCell ref="A197:D197"/>
    <mergeCell ref="A198:D198"/>
    <mergeCell ref="A196:B196"/>
    <mergeCell ref="A1:AD1"/>
    <mergeCell ref="A35:A37"/>
    <mergeCell ref="B35:B37"/>
    <mergeCell ref="A2:AD2"/>
    <mergeCell ref="A3:AD3"/>
    <mergeCell ref="E35:H35"/>
    <mergeCell ref="Y35:AB35"/>
    <mergeCell ref="Y36:Z36"/>
    <mergeCell ref="A4:AD4"/>
    <mergeCell ref="M35:P35"/>
    <mergeCell ref="I36:J36"/>
    <mergeCell ref="M36:N36"/>
    <mergeCell ref="A5:AD5"/>
    <mergeCell ref="A195:B195"/>
    <mergeCell ref="U36:V36"/>
    <mergeCell ref="Q36:R36"/>
    <mergeCell ref="Q35:T35"/>
    <mergeCell ref="E36:F36"/>
    <mergeCell ref="D35:D37"/>
    <mergeCell ref="A113:AD113"/>
    <mergeCell ref="A119:AD119"/>
    <mergeCell ref="A130:AD130"/>
    <mergeCell ref="U35:X35"/>
    <mergeCell ref="I35:L35"/>
    <mergeCell ref="AC35:AC37"/>
    <mergeCell ref="A38:AD38"/>
    <mergeCell ref="A49:AD49"/>
    <mergeCell ref="A60:AD60"/>
    <mergeCell ref="A85:AD85"/>
    <mergeCell ref="A171:AD171"/>
    <mergeCell ref="A181:AD181"/>
    <mergeCell ref="A131:AD131"/>
    <mergeCell ref="A143:AD143"/>
    <mergeCell ref="A125:AD125"/>
    <mergeCell ref="A157:AD157"/>
    <mergeCell ref="I15:J15"/>
    <mergeCell ref="A99:AD99"/>
    <mergeCell ref="I16:J16"/>
    <mergeCell ref="I17:J17"/>
    <mergeCell ref="AD35:AD37"/>
    <mergeCell ref="P8:Q8"/>
    <mergeCell ref="P7:Q7"/>
    <mergeCell ref="I23:J23"/>
    <mergeCell ref="I20:J20"/>
    <mergeCell ref="I22:J22"/>
    <mergeCell ref="I21:J21"/>
    <mergeCell ref="I13:J13"/>
    <mergeCell ref="I7:J7"/>
    <mergeCell ref="I18:J18"/>
    <mergeCell ref="I19:J19"/>
    <mergeCell ref="I8:J8"/>
    <mergeCell ref="I9:J9"/>
    <mergeCell ref="I10:J10"/>
    <mergeCell ref="I11:J11"/>
    <mergeCell ref="I12:J12"/>
    <mergeCell ref="I14:J14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orientation="portrait" r:id="rId1"/>
  <headerFooter alignWithMargins="0"/>
  <ignoredErrors>
    <ignoredError sqref="Q142" formulaRange="1"/>
    <ignoredError sqref="H59 L59 T59 P156 T156 X156 T180" unlockedFormula="1"/>
    <ignoredError sqref="D12:D14" numberStoredAsText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4BNLT17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csokona.zoltan</dc:creator>
  <cp:lastModifiedBy>Ambrus Zoltán</cp:lastModifiedBy>
  <cp:lastPrinted>2017-03-21T11:31:38Z</cp:lastPrinted>
  <dcterms:created xsi:type="dcterms:W3CDTF">2008-11-17T17:05:00Z</dcterms:created>
  <dcterms:modified xsi:type="dcterms:W3CDTF">2021-09-27T14:11:54Z</dcterms:modified>
</cp:coreProperties>
</file>